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dgapprd-my.sharepoint.com/personal/rramos_dgapp_gob_do/Documents/Desktop/Finanzas/Activos Fijos/"/>
    </mc:Choice>
  </mc:AlternateContent>
  <xr:revisionPtr revIDLastSave="0" documentId="8_{CF1C6C57-BD48-48DC-BCE9-85D2CE416985}" xr6:coauthVersionLast="47" xr6:coauthVersionMax="47" xr10:uidLastSave="{00000000-0000-0000-0000-000000000000}"/>
  <bookViews>
    <workbookView xWindow="-120" yWindow="-120" windowWidth="29040" windowHeight="15840" xr2:uid="{C6DE73F9-6BB8-4ECD-8E3D-91847FCF3648}"/>
  </bookViews>
  <sheets>
    <sheet name="202312" sheetId="1" r:id="rId1"/>
  </sheets>
  <externalReferences>
    <externalReference r:id="rId2"/>
  </externalReferences>
  <definedNames>
    <definedName name="Print_Titles" localSheetId="0">'202312'!$4:$5</definedName>
    <definedName name="_xlnm.Print_Titles" localSheetId="0">'202312'!$4:$5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46" i="1" l="1"/>
  <c r="G1146" i="1" s="1"/>
  <c r="H1146" i="1" s="1"/>
  <c r="F1145" i="1"/>
  <c r="G1145" i="1" s="1"/>
  <c r="H1145" i="1" s="1"/>
  <c r="F1144" i="1"/>
  <c r="G1144" i="1" s="1"/>
  <c r="H1144" i="1" s="1"/>
  <c r="F1143" i="1"/>
  <c r="G1143" i="1" s="1"/>
  <c r="H1143" i="1" s="1"/>
  <c r="F1142" i="1"/>
  <c r="G1142" i="1" s="1"/>
  <c r="H1142" i="1" s="1"/>
  <c r="F1141" i="1"/>
  <c r="G1141" i="1" s="1"/>
  <c r="H1141" i="1" s="1"/>
  <c r="F1140" i="1"/>
  <c r="F1139" i="1"/>
  <c r="G1139" i="1" s="1"/>
  <c r="H1139" i="1" s="1"/>
  <c r="F1138" i="1"/>
  <c r="G1138" i="1" s="1"/>
  <c r="H1138" i="1" s="1"/>
  <c r="F1137" i="1"/>
  <c r="G1137" i="1" s="1"/>
  <c r="H1137" i="1" s="1"/>
  <c r="F1136" i="1"/>
  <c r="F1135" i="1"/>
  <c r="F1134" i="1"/>
  <c r="F1133" i="1"/>
  <c r="G1133" i="1" s="1"/>
  <c r="F1132" i="1"/>
  <c r="G1132" i="1" s="1"/>
  <c r="H1132" i="1" s="1"/>
  <c r="F1131" i="1"/>
  <c r="G1131" i="1" s="1"/>
  <c r="H1131" i="1" s="1"/>
  <c r="F1130" i="1"/>
  <c r="G1130" i="1" s="1"/>
  <c r="F1129" i="1"/>
  <c r="G1129" i="1" s="1"/>
  <c r="F1128" i="1"/>
  <c r="G1128" i="1" s="1"/>
  <c r="H1128" i="1" s="1"/>
  <c r="F1127" i="1"/>
  <c r="G1127" i="1" s="1"/>
  <c r="F1126" i="1"/>
  <c r="G1126" i="1" s="1"/>
  <c r="H1126" i="1" s="1"/>
  <c r="F1125" i="1"/>
  <c r="G1125" i="1" s="1"/>
  <c r="H1125" i="1" s="1"/>
  <c r="F1124" i="1"/>
  <c r="G1124" i="1" s="1"/>
  <c r="F1123" i="1"/>
  <c r="G1123" i="1" s="1"/>
  <c r="F1122" i="1"/>
  <c r="F1121" i="1"/>
  <c r="G1121" i="1" s="1"/>
  <c r="H1121" i="1" s="1"/>
  <c r="F1120" i="1"/>
  <c r="G1120" i="1" s="1"/>
  <c r="F1119" i="1"/>
  <c r="G1119" i="1" s="1"/>
  <c r="F1118" i="1"/>
  <c r="G1118" i="1" s="1"/>
  <c r="H1118" i="1" s="1"/>
  <c r="F1117" i="1"/>
  <c r="F1116" i="1"/>
  <c r="F1115" i="1"/>
  <c r="G1115" i="1" s="1"/>
  <c r="F1114" i="1"/>
  <c r="G1114" i="1" s="1"/>
  <c r="F1113" i="1"/>
  <c r="G1113" i="1" s="1"/>
  <c r="F1112" i="1"/>
  <c r="G1112" i="1" s="1"/>
  <c r="H1112" i="1" s="1"/>
  <c r="F1111" i="1"/>
  <c r="G1111" i="1" s="1"/>
  <c r="H1111" i="1" s="1"/>
  <c r="F1110" i="1"/>
  <c r="F1109" i="1"/>
  <c r="G1109" i="1" s="1"/>
  <c r="H1109" i="1" s="1"/>
  <c r="F1108" i="1"/>
  <c r="G1108" i="1" s="1"/>
  <c r="H1108" i="1" s="1"/>
  <c r="F1107" i="1"/>
  <c r="G1107" i="1" s="1"/>
  <c r="H1107" i="1" s="1"/>
  <c r="F1106" i="1"/>
  <c r="G1106" i="1" s="1"/>
  <c r="H1106" i="1" s="1"/>
  <c r="F1105" i="1"/>
  <c r="G1105" i="1" s="1"/>
  <c r="H1105" i="1" s="1"/>
  <c r="F1104" i="1"/>
  <c r="G1104" i="1" s="1"/>
  <c r="H1104" i="1" s="1"/>
  <c r="F1103" i="1"/>
  <c r="G1103" i="1" s="1"/>
  <c r="H1103" i="1" s="1"/>
  <c r="F1102" i="1"/>
  <c r="G1102" i="1" s="1"/>
  <c r="F1101" i="1"/>
  <c r="G1101" i="1" s="1"/>
  <c r="H1101" i="1" s="1"/>
  <c r="F1100" i="1"/>
  <c r="G1100" i="1" s="1"/>
  <c r="F1099" i="1"/>
  <c r="G1099" i="1" s="1"/>
  <c r="H1099" i="1" s="1"/>
  <c r="F1098" i="1"/>
  <c r="G1098" i="1" s="1"/>
  <c r="F1097" i="1"/>
  <c r="F1096" i="1"/>
  <c r="F1095" i="1"/>
  <c r="G1095" i="1" s="1"/>
  <c r="F1094" i="1"/>
  <c r="G1094" i="1" s="1"/>
  <c r="F1093" i="1"/>
  <c r="G1093" i="1" s="1"/>
  <c r="H1093" i="1" s="1"/>
  <c r="F1092" i="1"/>
  <c r="G1092" i="1" s="1"/>
  <c r="F1091" i="1"/>
  <c r="G1091" i="1" s="1"/>
  <c r="H1091" i="1" s="1"/>
  <c r="F1090" i="1"/>
  <c r="G1090" i="1" s="1"/>
  <c r="F1089" i="1"/>
  <c r="G1089" i="1" s="1"/>
  <c r="H1089" i="1" s="1"/>
  <c r="F1088" i="1"/>
  <c r="G1088" i="1" s="1"/>
  <c r="H1088" i="1" s="1"/>
  <c r="F1087" i="1"/>
  <c r="G1087" i="1" s="1"/>
  <c r="F1086" i="1"/>
  <c r="F1085" i="1"/>
  <c r="G1085" i="1" s="1"/>
  <c r="H1085" i="1" s="1"/>
  <c r="F1084" i="1"/>
  <c r="G1084" i="1" s="1"/>
  <c r="H1084" i="1" s="1"/>
  <c r="F1083" i="1"/>
  <c r="F1082" i="1"/>
  <c r="G1082" i="1" s="1"/>
  <c r="H1082" i="1" s="1"/>
  <c r="F1081" i="1"/>
  <c r="G1081" i="1" s="1"/>
  <c r="H1081" i="1" s="1"/>
  <c r="F1080" i="1"/>
  <c r="G1080" i="1" s="1"/>
  <c r="H1080" i="1" s="1"/>
  <c r="F1079" i="1"/>
  <c r="F1078" i="1"/>
  <c r="G1078" i="1" s="1"/>
  <c r="F1077" i="1"/>
  <c r="G1077" i="1" s="1"/>
  <c r="H1077" i="1" s="1"/>
  <c r="F1076" i="1"/>
  <c r="G1076" i="1" s="1"/>
  <c r="H1076" i="1" s="1"/>
  <c r="F1075" i="1"/>
  <c r="G1075" i="1" s="1"/>
  <c r="F1074" i="1"/>
  <c r="G1074" i="1" s="1"/>
  <c r="H1074" i="1" s="1"/>
  <c r="F1073" i="1"/>
  <c r="G1073" i="1" s="1"/>
  <c r="H1073" i="1" s="1"/>
  <c r="F1072" i="1"/>
  <c r="G1072" i="1" s="1"/>
  <c r="H1072" i="1" s="1"/>
  <c r="F1071" i="1"/>
  <c r="F1070" i="1"/>
  <c r="F1069" i="1"/>
  <c r="G1069" i="1" s="1"/>
  <c r="H1069" i="1" s="1"/>
  <c r="F1068" i="1"/>
  <c r="G1068" i="1" s="1"/>
  <c r="H1068" i="1" s="1"/>
  <c r="F1067" i="1"/>
  <c r="G1067" i="1" s="1"/>
  <c r="F1066" i="1"/>
  <c r="G1066" i="1" s="1"/>
  <c r="H1066" i="1" s="1"/>
  <c r="F1065" i="1"/>
  <c r="G1065" i="1" s="1"/>
  <c r="H1065" i="1" s="1"/>
  <c r="F1064" i="1"/>
  <c r="G1064" i="1" s="1"/>
  <c r="H1064" i="1" s="1"/>
  <c r="F1063" i="1"/>
  <c r="F1062" i="1"/>
  <c r="F1061" i="1"/>
  <c r="G1061" i="1" s="1"/>
  <c r="H1061" i="1" s="1"/>
  <c r="F1060" i="1"/>
  <c r="G1060" i="1" s="1"/>
  <c r="H1060" i="1" s="1"/>
  <c r="F1059" i="1"/>
  <c r="F1058" i="1"/>
  <c r="G1058" i="1" s="1"/>
  <c r="H1058" i="1" s="1"/>
  <c r="F1057" i="1"/>
  <c r="F1056" i="1"/>
  <c r="G1056" i="1" s="1"/>
  <c r="H1056" i="1" s="1"/>
  <c r="F1055" i="1"/>
  <c r="F1054" i="1"/>
  <c r="F1053" i="1"/>
  <c r="G1053" i="1" s="1"/>
  <c r="H1053" i="1" s="1"/>
  <c r="F1052" i="1"/>
  <c r="G1052" i="1" s="1"/>
  <c r="H1052" i="1" s="1"/>
  <c r="F1051" i="1"/>
  <c r="G1051" i="1" s="1"/>
  <c r="H1051" i="1" s="1"/>
  <c r="F1050" i="1"/>
  <c r="G1050" i="1" s="1"/>
  <c r="H1050" i="1" s="1"/>
  <c r="E1049" i="1"/>
  <c r="E1048" i="1"/>
  <c r="F1048" i="1" s="1"/>
  <c r="G1048" i="1" s="1"/>
  <c r="E1047" i="1"/>
  <c r="E1046" i="1"/>
  <c r="F1046" i="1" s="1"/>
  <c r="G1046" i="1" s="1"/>
  <c r="E1045" i="1"/>
  <c r="E1044" i="1"/>
  <c r="F1044" i="1" s="1"/>
  <c r="E1043" i="1"/>
  <c r="E1042" i="1"/>
  <c r="F1042" i="1" s="1"/>
  <c r="G1042" i="1" s="1"/>
  <c r="E1041" i="1"/>
  <c r="E1040" i="1"/>
  <c r="F1040" i="1" s="1"/>
  <c r="E1039" i="1"/>
  <c r="E1038" i="1"/>
  <c r="F1038" i="1" s="1"/>
  <c r="G1038" i="1" s="1"/>
  <c r="H1038" i="1" s="1"/>
  <c r="E1037" i="1"/>
  <c r="E1036" i="1"/>
  <c r="F1036" i="1" s="1"/>
  <c r="E1035" i="1"/>
  <c r="E1034" i="1"/>
  <c r="F1034" i="1" s="1"/>
  <c r="E1033" i="1"/>
  <c r="E1032" i="1"/>
  <c r="F1032" i="1" s="1"/>
  <c r="G1032" i="1" s="1"/>
  <c r="H1032" i="1" s="1"/>
  <c r="E1031" i="1"/>
  <c r="E1030" i="1"/>
  <c r="F1030" i="1" s="1"/>
  <c r="E1029" i="1"/>
  <c r="E1028" i="1"/>
  <c r="F1028" i="1" s="1"/>
  <c r="E1027" i="1"/>
  <c r="E1026" i="1"/>
  <c r="F1026" i="1" s="1"/>
  <c r="G1026" i="1" s="1"/>
  <c r="E1025" i="1"/>
  <c r="E1024" i="1"/>
  <c r="E1023" i="1"/>
  <c r="E1022" i="1"/>
  <c r="F1022" i="1" s="1"/>
  <c r="G1022" i="1" s="1"/>
  <c r="E1021" i="1"/>
  <c r="E1020" i="1"/>
  <c r="F1020" i="1" s="1"/>
  <c r="E1019" i="1"/>
  <c r="E1018" i="1"/>
  <c r="F1018" i="1" s="1"/>
  <c r="G1018" i="1" s="1"/>
  <c r="E1017" i="1"/>
  <c r="E1016" i="1"/>
  <c r="F1016" i="1" s="1"/>
  <c r="E1015" i="1"/>
  <c r="E1014" i="1"/>
  <c r="F1014" i="1" s="1"/>
  <c r="G1014" i="1" s="1"/>
  <c r="E1013" i="1"/>
  <c r="E1012" i="1"/>
  <c r="F1012" i="1" s="1"/>
  <c r="E1011" i="1"/>
  <c r="E1010" i="1"/>
  <c r="E1009" i="1"/>
  <c r="E1008" i="1"/>
  <c r="F1008" i="1" s="1"/>
  <c r="G1008" i="1" s="1"/>
  <c r="E1007" i="1"/>
  <c r="E1006" i="1"/>
  <c r="F1006" i="1" s="1"/>
  <c r="G1006" i="1" s="1"/>
  <c r="E1005" i="1"/>
  <c r="E1004" i="1"/>
  <c r="F1004" i="1" s="1"/>
  <c r="E1003" i="1"/>
  <c r="E1002" i="1"/>
  <c r="F1002" i="1" s="1"/>
  <c r="E1001" i="1"/>
  <c r="E1000" i="1"/>
  <c r="F1000" i="1" s="1"/>
  <c r="G1000" i="1" s="1"/>
  <c r="E999" i="1"/>
  <c r="E998" i="1"/>
  <c r="F998" i="1" s="1"/>
  <c r="E997" i="1"/>
  <c r="E996" i="1"/>
  <c r="F996" i="1" s="1"/>
  <c r="E995" i="1"/>
  <c r="E994" i="1"/>
  <c r="F994" i="1" s="1"/>
  <c r="G994" i="1" s="1"/>
  <c r="E993" i="1"/>
  <c r="E992" i="1"/>
  <c r="F992" i="1" s="1"/>
  <c r="G992" i="1" s="1"/>
  <c r="H992" i="1" s="1"/>
  <c r="E991" i="1"/>
  <c r="E990" i="1"/>
  <c r="F990" i="1" s="1"/>
  <c r="G990" i="1" s="1"/>
  <c r="H990" i="1" s="1"/>
  <c r="E989" i="1"/>
  <c r="E988" i="1"/>
  <c r="F988" i="1" s="1"/>
  <c r="G988" i="1" s="1"/>
  <c r="E987" i="1"/>
  <c r="E986" i="1"/>
  <c r="F986" i="1" s="1"/>
  <c r="G986" i="1" s="1"/>
  <c r="E985" i="1"/>
  <c r="E984" i="1"/>
  <c r="F984" i="1" s="1"/>
  <c r="G984" i="1" s="1"/>
  <c r="E983" i="1"/>
  <c r="E982" i="1"/>
  <c r="F982" i="1" s="1"/>
  <c r="E981" i="1"/>
  <c r="E980" i="1"/>
  <c r="F980" i="1" s="1"/>
  <c r="E979" i="1"/>
  <c r="E978" i="1"/>
  <c r="F978" i="1" s="1"/>
  <c r="G978" i="1" s="1"/>
  <c r="H978" i="1" s="1"/>
  <c r="E977" i="1"/>
  <c r="E976" i="1"/>
  <c r="F976" i="1" s="1"/>
  <c r="G976" i="1" s="1"/>
  <c r="E975" i="1"/>
  <c r="E974" i="1"/>
  <c r="F974" i="1" s="1"/>
  <c r="G974" i="1" s="1"/>
  <c r="E973" i="1"/>
  <c r="E972" i="1"/>
  <c r="F972" i="1" s="1"/>
  <c r="E971" i="1"/>
  <c r="E970" i="1"/>
  <c r="F970" i="1" s="1"/>
  <c r="E969" i="1"/>
  <c r="E968" i="1"/>
  <c r="F968" i="1" s="1"/>
  <c r="E967" i="1"/>
  <c r="E966" i="1"/>
  <c r="F966" i="1" s="1"/>
  <c r="G966" i="1" s="1"/>
  <c r="E965" i="1"/>
  <c r="E964" i="1"/>
  <c r="F964" i="1" s="1"/>
  <c r="G964" i="1" s="1"/>
  <c r="E963" i="1"/>
  <c r="E962" i="1"/>
  <c r="F962" i="1" s="1"/>
  <c r="G962" i="1" s="1"/>
  <c r="E961" i="1"/>
  <c r="E960" i="1"/>
  <c r="F960" i="1" s="1"/>
  <c r="G960" i="1" s="1"/>
  <c r="E959" i="1"/>
  <c r="E958" i="1"/>
  <c r="F958" i="1" s="1"/>
  <c r="G958" i="1" s="1"/>
  <c r="H958" i="1" s="1"/>
  <c r="E957" i="1"/>
  <c r="E956" i="1"/>
  <c r="F956" i="1" s="1"/>
  <c r="G956" i="1" s="1"/>
  <c r="E955" i="1"/>
  <c r="F955" i="1" s="1"/>
  <c r="G955" i="1" s="1"/>
  <c r="H955" i="1" s="1"/>
  <c r="E954" i="1"/>
  <c r="E953" i="1"/>
  <c r="F953" i="1" s="1"/>
  <c r="G953" i="1" s="1"/>
  <c r="E952" i="1"/>
  <c r="F952" i="1" s="1"/>
  <c r="G952" i="1" s="1"/>
  <c r="E951" i="1"/>
  <c r="F951" i="1" s="1"/>
  <c r="G951" i="1" s="1"/>
  <c r="E950" i="1"/>
  <c r="E949" i="1"/>
  <c r="F949" i="1" s="1"/>
  <c r="G949" i="1" s="1"/>
  <c r="E948" i="1"/>
  <c r="F948" i="1" s="1"/>
  <c r="G948" i="1" s="1"/>
  <c r="E947" i="1"/>
  <c r="F947" i="1" s="1"/>
  <c r="G947" i="1" s="1"/>
  <c r="H947" i="1" s="1"/>
  <c r="E946" i="1"/>
  <c r="E945" i="1"/>
  <c r="F945" i="1" s="1"/>
  <c r="G945" i="1" s="1"/>
  <c r="E944" i="1"/>
  <c r="E943" i="1"/>
  <c r="F943" i="1" s="1"/>
  <c r="G943" i="1" s="1"/>
  <c r="E942" i="1"/>
  <c r="E941" i="1"/>
  <c r="F941" i="1" s="1"/>
  <c r="G941" i="1" s="1"/>
  <c r="E940" i="1"/>
  <c r="E939" i="1"/>
  <c r="F939" i="1" s="1"/>
  <c r="G939" i="1" s="1"/>
  <c r="F938" i="1"/>
  <c r="G938" i="1" s="1"/>
  <c r="F937" i="1"/>
  <c r="G937" i="1" s="1"/>
  <c r="H937" i="1" s="1"/>
  <c r="F936" i="1"/>
  <c r="G936" i="1" s="1"/>
  <c r="H936" i="1" s="1"/>
  <c r="F935" i="1"/>
  <c r="F934" i="1"/>
  <c r="G934" i="1" s="1"/>
  <c r="H934" i="1" s="1"/>
  <c r="F933" i="1"/>
  <c r="G933" i="1" s="1"/>
  <c r="H933" i="1" s="1"/>
  <c r="F932" i="1"/>
  <c r="G932" i="1" s="1"/>
  <c r="H932" i="1" s="1"/>
  <c r="F931" i="1"/>
  <c r="G931" i="1" s="1"/>
  <c r="F930" i="1"/>
  <c r="G930" i="1" s="1"/>
  <c r="H930" i="1" s="1"/>
  <c r="F929" i="1"/>
  <c r="G929" i="1" s="1"/>
  <c r="H929" i="1" s="1"/>
  <c r="F928" i="1"/>
  <c r="G928" i="1" s="1"/>
  <c r="H928" i="1" s="1"/>
  <c r="F927" i="1"/>
  <c r="F926" i="1"/>
  <c r="G926" i="1" s="1"/>
  <c r="H926" i="1" s="1"/>
  <c r="F925" i="1"/>
  <c r="G925" i="1" s="1"/>
  <c r="H925" i="1" s="1"/>
  <c r="F924" i="1"/>
  <c r="G924" i="1" s="1"/>
  <c r="H924" i="1" s="1"/>
  <c r="F923" i="1"/>
  <c r="F922" i="1"/>
  <c r="G922" i="1" s="1"/>
  <c r="H922" i="1" s="1"/>
  <c r="F921" i="1"/>
  <c r="G921" i="1" s="1"/>
  <c r="H921" i="1" s="1"/>
  <c r="F920" i="1"/>
  <c r="G920" i="1" s="1"/>
  <c r="H920" i="1" s="1"/>
  <c r="F919" i="1"/>
  <c r="F918" i="1"/>
  <c r="G918" i="1" s="1"/>
  <c r="H918" i="1" s="1"/>
  <c r="F917" i="1"/>
  <c r="G917" i="1" s="1"/>
  <c r="H917" i="1" s="1"/>
  <c r="F916" i="1"/>
  <c r="G916" i="1" s="1"/>
  <c r="H916" i="1" s="1"/>
  <c r="F915" i="1"/>
  <c r="F914" i="1"/>
  <c r="G914" i="1" s="1"/>
  <c r="H914" i="1" s="1"/>
  <c r="F913" i="1"/>
  <c r="G913" i="1" s="1"/>
  <c r="H913" i="1" s="1"/>
  <c r="F912" i="1"/>
  <c r="G912" i="1" s="1"/>
  <c r="H912" i="1" s="1"/>
  <c r="F911" i="1"/>
  <c r="F910" i="1"/>
  <c r="G910" i="1" s="1"/>
  <c r="H910" i="1" s="1"/>
  <c r="F909" i="1"/>
  <c r="G909" i="1" s="1"/>
  <c r="H909" i="1" s="1"/>
  <c r="F908" i="1"/>
  <c r="G908" i="1" s="1"/>
  <c r="H908" i="1" s="1"/>
  <c r="F907" i="1"/>
  <c r="F906" i="1"/>
  <c r="G906" i="1" s="1"/>
  <c r="H906" i="1" s="1"/>
  <c r="F905" i="1"/>
  <c r="G905" i="1" s="1"/>
  <c r="H905" i="1" s="1"/>
  <c r="F904" i="1"/>
  <c r="G904" i="1" s="1"/>
  <c r="H904" i="1" s="1"/>
  <c r="F903" i="1"/>
  <c r="F902" i="1"/>
  <c r="G902" i="1" s="1"/>
  <c r="H902" i="1" s="1"/>
  <c r="F901" i="1"/>
  <c r="G901" i="1" s="1"/>
  <c r="H901" i="1" s="1"/>
  <c r="F900" i="1"/>
  <c r="G900" i="1" s="1"/>
  <c r="H900" i="1" s="1"/>
  <c r="E899" i="1"/>
  <c r="E898" i="1"/>
  <c r="F898" i="1" s="1"/>
  <c r="G898" i="1" s="1"/>
  <c r="E897" i="1"/>
  <c r="E896" i="1"/>
  <c r="F896" i="1" s="1"/>
  <c r="G896" i="1" s="1"/>
  <c r="E895" i="1"/>
  <c r="E894" i="1"/>
  <c r="E893" i="1"/>
  <c r="E892" i="1"/>
  <c r="F892" i="1" s="1"/>
  <c r="G892" i="1" s="1"/>
  <c r="E891" i="1"/>
  <c r="E890" i="1"/>
  <c r="E889" i="1"/>
  <c r="E888" i="1"/>
  <c r="F888" i="1" s="1"/>
  <c r="G888" i="1" s="1"/>
  <c r="E887" i="1"/>
  <c r="E886" i="1"/>
  <c r="F886" i="1" s="1"/>
  <c r="G886" i="1" s="1"/>
  <c r="E885" i="1"/>
  <c r="E884" i="1"/>
  <c r="F884" i="1" s="1"/>
  <c r="G884" i="1" s="1"/>
  <c r="E883" i="1"/>
  <c r="F883" i="1" s="1"/>
  <c r="G883" i="1" s="1"/>
  <c r="F882" i="1"/>
  <c r="G882" i="1" s="1"/>
  <c r="H882" i="1" s="1"/>
  <c r="F881" i="1"/>
  <c r="G881" i="1" s="1"/>
  <c r="H881" i="1" s="1"/>
  <c r="F880" i="1"/>
  <c r="F879" i="1"/>
  <c r="G879" i="1" s="1"/>
  <c r="H879" i="1" s="1"/>
  <c r="F878" i="1"/>
  <c r="G878" i="1" s="1"/>
  <c r="H878" i="1" s="1"/>
  <c r="F877" i="1"/>
  <c r="F876" i="1"/>
  <c r="G876" i="1" s="1"/>
  <c r="H876" i="1" s="1"/>
  <c r="F875" i="1"/>
  <c r="F874" i="1"/>
  <c r="G874" i="1" s="1"/>
  <c r="H874" i="1" s="1"/>
  <c r="F873" i="1"/>
  <c r="G873" i="1" s="1"/>
  <c r="H873" i="1" s="1"/>
  <c r="F872" i="1"/>
  <c r="F871" i="1"/>
  <c r="G871" i="1" s="1"/>
  <c r="H871" i="1" s="1"/>
  <c r="F870" i="1"/>
  <c r="G870" i="1" s="1"/>
  <c r="H870" i="1" s="1"/>
  <c r="F869" i="1"/>
  <c r="G869" i="1" s="1"/>
  <c r="F868" i="1"/>
  <c r="G868" i="1" s="1"/>
  <c r="H868" i="1" s="1"/>
  <c r="F867" i="1"/>
  <c r="F866" i="1"/>
  <c r="G866" i="1" s="1"/>
  <c r="H866" i="1" s="1"/>
  <c r="F865" i="1"/>
  <c r="G865" i="1" s="1"/>
  <c r="H865" i="1" s="1"/>
  <c r="F864" i="1"/>
  <c r="G864" i="1" s="1"/>
  <c r="F863" i="1"/>
  <c r="F862" i="1"/>
  <c r="G862" i="1" s="1"/>
  <c r="H862" i="1" s="1"/>
  <c r="F861" i="1"/>
  <c r="G861" i="1" s="1"/>
  <c r="H861" i="1" s="1"/>
  <c r="F860" i="1"/>
  <c r="G860" i="1" s="1"/>
  <c r="H860" i="1" s="1"/>
  <c r="F859" i="1"/>
  <c r="F858" i="1"/>
  <c r="G858" i="1" s="1"/>
  <c r="H858" i="1" s="1"/>
  <c r="F857" i="1"/>
  <c r="G857" i="1" s="1"/>
  <c r="H857" i="1" s="1"/>
  <c r="F856" i="1"/>
  <c r="G856" i="1" s="1"/>
  <c r="H856" i="1" s="1"/>
  <c r="F855" i="1"/>
  <c r="G855" i="1" s="1"/>
  <c r="F854" i="1"/>
  <c r="G854" i="1" s="1"/>
  <c r="H854" i="1" s="1"/>
  <c r="F853" i="1"/>
  <c r="G853" i="1" s="1"/>
  <c r="H853" i="1" s="1"/>
  <c r="F852" i="1"/>
  <c r="F851" i="1"/>
  <c r="F850" i="1"/>
  <c r="G850" i="1" s="1"/>
  <c r="H850" i="1" s="1"/>
  <c r="F849" i="1"/>
  <c r="G849" i="1" s="1"/>
  <c r="H849" i="1" s="1"/>
  <c r="F848" i="1"/>
  <c r="F847" i="1"/>
  <c r="F846" i="1"/>
  <c r="G846" i="1" s="1"/>
  <c r="H846" i="1" s="1"/>
  <c r="F845" i="1"/>
  <c r="F844" i="1"/>
  <c r="F843" i="1"/>
  <c r="F842" i="1"/>
  <c r="G842" i="1" s="1"/>
  <c r="H842" i="1" s="1"/>
  <c r="F841" i="1"/>
  <c r="G841" i="1" s="1"/>
  <c r="H841" i="1" s="1"/>
  <c r="F840" i="1"/>
  <c r="G840" i="1" s="1"/>
  <c r="F839" i="1"/>
  <c r="G839" i="1" s="1"/>
  <c r="H839" i="1" s="1"/>
  <c r="F838" i="1"/>
  <c r="G838" i="1" s="1"/>
  <c r="H838" i="1" s="1"/>
  <c r="F837" i="1"/>
  <c r="F836" i="1"/>
  <c r="G836" i="1" s="1"/>
  <c r="H836" i="1" s="1"/>
  <c r="F835" i="1"/>
  <c r="F834" i="1"/>
  <c r="G834" i="1" s="1"/>
  <c r="H834" i="1" s="1"/>
  <c r="F833" i="1"/>
  <c r="G833" i="1" s="1"/>
  <c r="H833" i="1" s="1"/>
  <c r="F832" i="1"/>
  <c r="G832" i="1" s="1"/>
  <c r="F831" i="1"/>
  <c r="G831" i="1" s="1"/>
  <c r="H831" i="1" s="1"/>
  <c r="F830" i="1"/>
  <c r="G830" i="1" s="1"/>
  <c r="H830" i="1" s="1"/>
  <c r="F829" i="1"/>
  <c r="F828" i="1"/>
  <c r="G828" i="1" s="1"/>
  <c r="H828" i="1" s="1"/>
  <c r="F827" i="1"/>
  <c r="F826" i="1"/>
  <c r="G826" i="1" s="1"/>
  <c r="H826" i="1" s="1"/>
  <c r="F825" i="1"/>
  <c r="G825" i="1" s="1"/>
  <c r="H825" i="1" s="1"/>
  <c r="F824" i="1"/>
  <c r="G824" i="1" s="1"/>
  <c r="F823" i="1"/>
  <c r="G823" i="1" s="1"/>
  <c r="H823" i="1" s="1"/>
  <c r="F822" i="1"/>
  <c r="G822" i="1" s="1"/>
  <c r="H822" i="1" s="1"/>
  <c r="F821" i="1"/>
  <c r="F820" i="1"/>
  <c r="G820" i="1" s="1"/>
  <c r="H820" i="1" s="1"/>
  <c r="F819" i="1"/>
  <c r="F818" i="1"/>
  <c r="G818" i="1" s="1"/>
  <c r="H818" i="1" s="1"/>
  <c r="F817" i="1"/>
  <c r="G817" i="1" s="1"/>
  <c r="H817" i="1" s="1"/>
  <c r="F816" i="1"/>
  <c r="F815" i="1"/>
  <c r="G815" i="1" s="1"/>
  <c r="H815" i="1" s="1"/>
  <c r="F814" i="1"/>
  <c r="G814" i="1" s="1"/>
  <c r="H814" i="1" s="1"/>
  <c r="F813" i="1"/>
  <c r="F812" i="1"/>
  <c r="G812" i="1" s="1"/>
  <c r="H812" i="1" s="1"/>
  <c r="F811" i="1"/>
  <c r="F810" i="1"/>
  <c r="G810" i="1" s="1"/>
  <c r="H810" i="1" s="1"/>
  <c r="F809" i="1"/>
  <c r="G809" i="1" s="1"/>
  <c r="H809" i="1" s="1"/>
  <c r="F808" i="1"/>
  <c r="G808" i="1" s="1"/>
  <c r="F807" i="1"/>
  <c r="G807" i="1" s="1"/>
  <c r="H807" i="1" s="1"/>
  <c r="F806" i="1"/>
  <c r="G806" i="1" s="1"/>
  <c r="H806" i="1" s="1"/>
  <c r="F805" i="1"/>
  <c r="F804" i="1"/>
  <c r="G804" i="1" s="1"/>
  <c r="H804" i="1" s="1"/>
  <c r="F803" i="1"/>
  <c r="F802" i="1"/>
  <c r="G802" i="1" s="1"/>
  <c r="H802" i="1" s="1"/>
  <c r="F801" i="1"/>
  <c r="G801" i="1" s="1"/>
  <c r="H801" i="1" s="1"/>
  <c r="F800" i="1"/>
  <c r="F799" i="1"/>
  <c r="G799" i="1" s="1"/>
  <c r="H799" i="1" s="1"/>
  <c r="F798" i="1"/>
  <c r="G798" i="1" s="1"/>
  <c r="H798" i="1" s="1"/>
  <c r="F797" i="1"/>
  <c r="F796" i="1"/>
  <c r="G796" i="1" s="1"/>
  <c r="H796" i="1" s="1"/>
  <c r="F795" i="1"/>
  <c r="F794" i="1"/>
  <c r="G794" i="1" s="1"/>
  <c r="H794" i="1" s="1"/>
  <c r="F793" i="1"/>
  <c r="G793" i="1" s="1"/>
  <c r="H793" i="1" s="1"/>
  <c r="F792" i="1"/>
  <c r="F791" i="1"/>
  <c r="G791" i="1" s="1"/>
  <c r="H791" i="1" s="1"/>
  <c r="F790" i="1"/>
  <c r="G790" i="1" s="1"/>
  <c r="H790" i="1" s="1"/>
  <c r="F789" i="1"/>
  <c r="F788" i="1"/>
  <c r="G788" i="1" s="1"/>
  <c r="H788" i="1" s="1"/>
  <c r="F787" i="1"/>
  <c r="F786" i="1"/>
  <c r="G786" i="1" s="1"/>
  <c r="H786" i="1" s="1"/>
  <c r="F785" i="1"/>
  <c r="G785" i="1" s="1"/>
  <c r="H785" i="1" s="1"/>
  <c r="F784" i="1"/>
  <c r="F783" i="1"/>
  <c r="G783" i="1" s="1"/>
  <c r="H783" i="1" s="1"/>
  <c r="F782" i="1"/>
  <c r="G782" i="1" s="1"/>
  <c r="H782" i="1" s="1"/>
  <c r="F781" i="1"/>
  <c r="F780" i="1"/>
  <c r="G780" i="1" s="1"/>
  <c r="H780" i="1" s="1"/>
  <c r="F779" i="1"/>
  <c r="F778" i="1"/>
  <c r="G778" i="1" s="1"/>
  <c r="H778" i="1" s="1"/>
  <c r="F777" i="1"/>
  <c r="G777" i="1" s="1"/>
  <c r="H777" i="1" s="1"/>
  <c r="F776" i="1"/>
  <c r="G776" i="1" s="1"/>
  <c r="F775" i="1"/>
  <c r="G775" i="1" s="1"/>
  <c r="H775" i="1" s="1"/>
  <c r="F774" i="1"/>
  <c r="G774" i="1" s="1"/>
  <c r="H774" i="1" s="1"/>
  <c r="F773" i="1"/>
  <c r="G773" i="1" s="1"/>
  <c r="F772" i="1"/>
  <c r="G772" i="1" s="1"/>
  <c r="H772" i="1" s="1"/>
  <c r="F771" i="1"/>
  <c r="F770" i="1"/>
  <c r="G770" i="1" s="1"/>
  <c r="H770" i="1" s="1"/>
  <c r="F769" i="1"/>
  <c r="G769" i="1" s="1"/>
  <c r="H769" i="1" s="1"/>
  <c r="F768" i="1"/>
  <c r="F767" i="1"/>
  <c r="G767" i="1" s="1"/>
  <c r="H767" i="1" s="1"/>
  <c r="F766" i="1"/>
  <c r="G766" i="1" s="1"/>
  <c r="H766" i="1" s="1"/>
  <c r="F765" i="1"/>
  <c r="F764" i="1"/>
  <c r="G764" i="1" s="1"/>
  <c r="H764" i="1" s="1"/>
  <c r="F763" i="1"/>
  <c r="F762" i="1"/>
  <c r="G762" i="1" s="1"/>
  <c r="H762" i="1" s="1"/>
  <c r="F761" i="1"/>
  <c r="G761" i="1" s="1"/>
  <c r="H761" i="1" s="1"/>
  <c r="F760" i="1"/>
  <c r="F759" i="1"/>
  <c r="G759" i="1" s="1"/>
  <c r="H759" i="1" s="1"/>
  <c r="F758" i="1"/>
  <c r="G758" i="1" s="1"/>
  <c r="H758" i="1" s="1"/>
  <c r="F757" i="1"/>
  <c r="F756" i="1"/>
  <c r="G756" i="1" s="1"/>
  <c r="H756" i="1" s="1"/>
  <c r="F755" i="1"/>
  <c r="F754" i="1"/>
  <c r="G754" i="1" s="1"/>
  <c r="H754" i="1" s="1"/>
  <c r="F753" i="1"/>
  <c r="G753" i="1" s="1"/>
  <c r="H753" i="1" s="1"/>
  <c r="F752" i="1"/>
  <c r="F751" i="1"/>
  <c r="G751" i="1" s="1"/>
  <c r="H751" i="1" s="1"/>
  <c r="F750" i="1"/>
  <c r="G750" i="1" s="1"/>
  <c r="H750" i="1" s="1"/>
  <c r="F749" i="1"/>
  <c r="F748" i="1"/>
  <c r="G748" i="1" s="1"/>
  <c r="H748" i="1" s="1"/>
  <c r="F747" i="1"/>
  <c r="F746" i="1"/>
  <c r="G746" i="1" s="1"/>
  <c r="H746" i="1" s="1"/>
  <c r="F745" i="1"/>
  <c r="G745" i="1" s="1"/>
  <c r="H745" i="1" s="1"/>
  <c r="F744" i="1"/>
  <c r="G744" i="1" s="1"/>
  <c r="F743" i="1"/>
  <c r="G743" i="1" s="1"/>
  <c r="H743" i="1" s="1"/>
  <c r="F742" i="1"/>
  <c r="G742" i="1" s="1"/>
  <c r="H742" i="1" s="1"/>
  <c r="F741" i="1"/>
  <c r="F740" i="1"/>
  <c r="G740" i="1" s="1"/>
  <c r="H740" i="1" s="1"/>
  <c r="F739" i="1"/>
  <c r="F738" i="1"/>
  <c r="G738" i="1" s="1"/>
  <c r="H738" i="1" s="1"/>
  <c r="F737" i="1"/>
  <c r="G737" i="1" s="1"/>
  <c r="H737" i="1" s="1"/>
  <c r="F736" i="1"/>
  <c r="F735" i="1"/>
  <c r="G735" i="1" s="1"/>
  <c r="H735" i="1" s="1"/>
  <c r="F734" i="1"/>
  <c r="G734" i="1" s="1"/>
  <c r="H734" i="1" s="1"/>
  <c r="F733" i="1"/>
  <c r="F732" i="1"/>
  <c r="G732" i="1" s="1"/>
  <c r="H732" i="1" s="1"/>
  <c r="F731" i="1"/>
  <c r="F730" i="1"/>
  <c r="G730" i="1" s="1"/>
  <c r="H730" i="1" s="1"/>
  <c r="F729" i="1"/>
  <c r="G729" i="1" s="1"/>
  <c r="H729" i="1" s="1"/>
  <c r="F728" i="1"/>
  <c r="F727" i="1"/>
  <c r="G727" i="1" s="1"/>
  <c r="H727" i="1" s="1"/>
  <c r="F726" i="1"/>
  <c r="G726" i="1" s="1"/>
  <c r="H726" i="1" s="1"/>
  <c r="F725" i="1"/>
  <c r="F724" i="1"/>
  <c r="G724" i="1" s="1"/>
  <c r="H724" i="1" s="1"/>
  <c r="F723" i="1"/>
  <c r="F722" i="1"/>
  <c r="G722" i="1" s="1"/>
  <c r="H722" i="1" s="1"/>
  <c r="F721" i="1"/>
  <c r="G721" i="1" s="1"/>
  <c r="H721" i="1" s="1"/>
  <c r="F720" i="1"/>
  <c r="F719" i="1"/>
  <c r="G719" i="1" s="1"/>
  <c r="H719" i="1" s="1"/>
  <c r="F718" i="1"/>
  <c r="G718" i="1" s="1"/>
  <c r="H718" i="1" s="1"/>
  <c r="F717" i="1"/>
  <c r="F716" i="1"/>
  <c r="G716" i="1" s="1"/>
  <c r="H716" i="1" s="1"/>
  <c r="F715" i="1"/>
  <c r="F714" i="1"/>
  <c r="G714" i="1" s="1"/>
  <c r="H714" i="1" s="1"/>
  <c r="F713" i="1"/>
  <c r="G713" i="1" s="1"/>
  <c r="H713" i="1" s="1"/>
  <c r="F712" i="1"/>
  <c r="F711" i="1"/>
  <c r="G711" i="1" s="1"/>
  <c r="H711" i="1" s="1"/>
  <c r="F710" i="1"/>
  <c r="G710" i="1" s="1"/>
  <c r="H710" i="1" s="1"/>
  <c r="F709" i="1"/>
  <c r="F708" i="1"/>
  <c r="G708" i="1" s="1"/>
  <c r="H708" i="1" s="1"/>
  <c r="F707" i="1"/>
  <c r="F706" i="1"/>
  <c r="G706" i="1" s="1"/>
  <c r="H706" i="1" s="1"/>
  <c r="F705" i="1"/>
  <c r="G705" i="1" s="1"/>
  <c r="H705" i="1" s="1"/>
  <c r="F704" i="1"/>
  <c r="F703" i="1"/>
  <c r="G703" i="1" s="1"/>
  <c r="H703" i="1" s="1"/>
  <c r="F702" i="1"/>
  <c r="G702" i="1" s="1"/>
  <c r="H702" i="1" s="1"/>
  <c r="F701" i="1"/>
  <c r="F700" i="1"/>
  <c r="G700" i="1" s="1"/>
  <c r="H700" i="1" s="1"/>
  <c r="F699" i="1"/>
  <c r="F698" i="1"/>
  <c r="G698" i="1" s="1"/>
  <c r="H698" i="1" s="1"/>
  <c r="F697" i="1"/>
  <c r="G697" i="1" s="1"/>
  <c r="H697" i="1" s="1"/>
  <c r="F696" i="1"/>
  <c r="G696" i="1" s="1"/>
  <c r="F695" i="1"/>
  <c r="G695" i="1" s="1"/>
  <c r="H695" i="1" s="1"/>
  <c r="F694" i="1"/>
  <c r="G694" i="1" s="1"/>
  <c r="H694" i="1" s="1"/>
  <c r="F693" i="1"/>
  <c r="F692" i="1"/>
  <c r="G692" i="1" s="1"/>
  <c r="H692" i="1" s="1"/>
  <c r="F691" i="1"/>
  <c r="F690" i="1"/>
  <c r="G690" i="1" s="1"/>
  <c r="H690" i="1" s="1"/>
  <c r="F689" i="1"/>
  <c r="G689" i="1" s="1"/>
  <c r="H689" i="1" s="1"/>
  <c r="F688" i="1"/>
  <c r="F687" i="1"/>
  <c r="G687" i="1" s="1"/>
  <c r="H687" i="1" s="1"/>
  <c r="F686" i="1"/>
  <c r="G686" i="1" s="1"/>
  <c r="H686" i="1" s="1"/>
  <c r="F685" i="1"/>
  <c r="F684" i="1"/>
  <c r="G684" i="1" s="1"/>
  <c r="H684" i="1" s="1"/>
  <c r="F683" i="1"/>
  <c r="F682" i="1"/>
  <c r="G682" i="1" s="1"/>
  <c r="H682" i="1" s="1"/>
  <c r="F681" i="1"/>
  <c r="G681" i="1" s="1"/>
  <c r="H681" i="1" s="1"/>
  <c r="F680" i="1"/>
  <c r="G680" i="1" s="1"/>
  <c r="F679" i="1"/>
  <c r="G679" i="1" s="1"/>
  <c r="H679" i="1" s="1"/>
  <c r="F678" i="1"/>
  <c r="G678" i="1" s="1"/>
  <c r="H678" i="1" s="1"/>
  <c r="F677" i="1"/>
  <c r="F676" i="1"/>
  <c r="G676" i="1" s="1"/>
  <c r="H676" i="1" s="1"/>
  <c r="F675" i="1"/>
  <c r="F674" i="1"/>
  <c r="G674" i="1" s="1"/>
  <c r="H674" i="1" s="1"/>
  <c r="F673" i="1"/>
  <c r="G673" i="1" s="1"/>
  <c r="H673" i="1" s="1"/>
  <c r="F672" i="1"/>
  <c r="F671" i="1"/>
  <c r="G671" i="1" s="1"/>
  <c r="H671" i="1" s="1"/>
  <c r="F670" i="1"/>
  <c r="G670" i="1" s="1"/>
  <c r="H670" i="1" s="1"/>
  <c r="F669" i="1"/>
  <c r="F668" i="1"/>
  <c r="G668" i="1" s="1"/>
  <c r="H668" i="1" s="1"/>
  <c r="F667" i="1"/>
  <c r="F666" i="1"/>
  <c r="G666" i="1" s="1"/>
  <c r="H666" i="1" s="1"/>
  <c r="F665" i="1"/>
  <c r="G665" i="1" s="1"/>
  <c r="H665" i="1" s="1"/>
  <c r="F664" i="1"/>
  <c r="F663" i="1"/>
  <c r="G663" i="1" s="1"/>
  <c r="H663" i="1" s="1"/>
  <c r="F662" i="1"/>
  <c r="G662" i="1" s="1"/>
  <c r="H662" i="1" s="1"/>
  <c r="F661" i="1"/>
  <c r="F660" i="1"/>
  <c r="G660" i="1" s="1"/>
  <c r="H660" i="1" s="1"/>
  <c r="F659" i="1"/>
  <c r="F658" i="1"/>
  <c r="G658" i="1" s="1"/>
  <c r="H658" i="1" s="1"/>
  <c r="F657" i="1"/>
  <c r="G657" i="1" s="1"/>
  <c r="H657" i="1" s="1"/>
  <c r="F656" i="1"/>
  <c r="F655" i="1"/>
  <c r="G655" i="1" s="1"/>
  <c r="H655" i="1" s="1"/>
  <c r="F654" i="1"/>
  <c r="G654" i="1" s="1"/>
  <c r="H654" i="1" s="1"/>
  <c r="F653" i="1"/>
  <c r="F652" i="1"/>
  <c r="G652" i="1" s="1"/>
  <c r="H652" i="1" s="1"/>
  <c r="F651" i="1"/>
  <c r="F650" i="1"/>
  <c r="G650" i="1" s="1"/>
  <c r="H650" i="1" s="1"/>
  <c r="F649" i="1"/>
  <c r="G649" i="1" s="1"/>
  <c r="H649" i="1" s="1"/>
  <c r="F648" i="1"/>
  <c r="G648" i="1" s="1"/>
  <c r="F647" i="1"/>
  <c r="G647" i="1" s="1"/>
  <c r="F646" i="1"/>
  <c r="G646" i="1" s="1"/>
  <c r="H646" i="1" s="1"/>
  <c r="F645" i="1"/>
  <c r="F644" i="1"/>
  <c r="G644" i="1" s="1"/>
  <c r="H644" i="1" s="1"/>
  <c r="F643" i="1"/>
  <c r="F642" i="1"/>
  <c r="G642" i="1" s="1"/>
  <c r="H642" i="1" s="1"/>
  <c r="F641" i="1"/>
  <c r="F640" i="1"/>
  <c r="F639" i="1"/>
  <c r="G639" i="1" s="1"/>
  <c r="H639" i="1" s="1"/>
  <c r="F638" i="1"/>
  <c r="G638" i="1" s="1"/>
  <c r="H638" i="1" s="1"/>
  <c r="F637" i="1"/>
  <c r="F636" i="1"/>
  <c r="G636" i="1" s="1"/>
  <c r="H636" i="1" s="1"/>
  <c r="F635" i="1"/>
  <c r="F634" i="1"/>
  <c r="G634" i="1" s="1"/>
  <c r="H634" i="1" s="1"/>
  <c r="F633" i="1"/>
  <c r="G633" i="1" s="1"/>
  <c r="H633" i="1" s="1"/>
  <c r="F632" i="1"/>
  <c r="F631" i="1"/>
  <c r="F630" i="1"/>
  <c r="G630" i="1" s="1"/>
  <c r="H630" i="1" s="1"/>
  <c r="F629" i="1"/>
  <c r="F628" i="1"/>
  <c r="F627" i="1"/>
  <c r="F626" i="1"/>
  <c r="G626" i="1" s="1"/>
  <c r="H626" i="1" s="1"/>
  <c r="F625" i="1"/>
  <c r="G625" i="1" s="1"/>
  <c r="H625" i="1" s="1"/>
  <c r="F624" i="1"/>
  <c r="F623" i="1"/>
  <c r="G623" i="1" s="1"/>
  <c r="H623" i="1" s="1"/>
  <c r="F622" i="1"/>
  <c r="G622" i="1" s="1"/>
  <c r="H622" i="1" s="1"/>
  <c r="F621" i="1"/>
  <c r="F620" i="1"/>
  <c r="G620" i="1" s="1"/>
  <c r="H620" i="1" s="1"/>
  <c r="F619" i="1"/>
  <c r="F618" i="1"/>
  <c r="G618" i="1" s="1"/>
  <c r="H618" i="1" s="1"/>
  <c r="F617" i="1"/>
  <c r="G617" i="1" s="1"/>
  <c r="H617" i="1" s="1"/>
  <c r="F616" i="1"/>
  <c r="G616" i="1" s="1"/>
  <c r="F615" i="1"/>
  <c r="G615" i="1" s="1"/>
  <c r="H615" i="1" s="1"/>
  <c r="F614" i="1"/>
  <c r="G614" i="1" s="1"/>
  <c r="F613" i="1"/>
  <c r="F612" i="1"/>
  <c r="G612" i="1" s="1"/>
  <c r="H612" i="1" s="1"/>
  <c r="F611" i="1"/>
  <c r="G611" i="1" s="1"/>
  <c r="H611" i="1" s="1"/>
  <c r="F610" i="1"/>
  <c r="F609" i="1"/>
  <c r="F608" i="1"/>
  <c r="G608" i="1" s="1"/>
  <c r="H608" i="1" s="1"/>
  <c r="F607" i="1"/>
  <c r="G607" i="1" s="1"/>
  <c r="H607" i="1" s="1"/>
  <c r="F606" i="1"/>
  <c r="G606" i="1" s="1"/>
  <c r="H606" i="1" s="1"/>
  <c r="F605" i="1"/>
  <c r="G605" i="1" s="1"/>
  <c r="H605" i="1" s="1"/>
  <c r="F604" i="1"/>
  <c r="G604" i="1" s="1"/>
  <c r="H604" i="1" s="1"/>
  <c r="F603" i="1"/>
  <c r="G603" i="1" s="1"/>
  <c r="H603" i="1" s="1"/>
  <c r="F602" i="1"/>
  <c r="G602" i="1" s="1"/>
  <c r="H602" i="1" s="1"/>
  <c r="F601" i="1"/>
  <c r="G601" i="1" s="1"/>
  <c r="F600" i="1"/>
  <c r="G600" i="1" s="1"/>
  <c r="H600" i="1" s="1"/>
  <c r="F599" i="1"/>
  <c r="G599" i="1" s="1"/>
  <c r="H599" i="1" s="1"/>
  <c r="F598" i="1"/>
  <c r="G598" i="1" s="1"/>
  <c r="H598" i="1" s="1"/>
  <c r="F597" i="1"/>
  <c r="G597" i="1" s="1"/>
  <c r="H597" i="1" s="1"/>
  <c r="F596" i="1"/>
  <c r="G596" i="1" s="1"/>
  <c r="H596" i="1" s="1"/>
  <c r="F595" i="1"/>
  <c r="F594" i="1"/>
  <c r="G594" i="1" s="1"/>
  <c r="H594" i="1" s="1"/>
  <c r="F593" i="1"/>
  <c r="G593" i="1" s="1"/>
  <c r="H593" i="1" s="1"/>
  <c r="F592" i="1"/>
  <c r="G592" i="1" s="1"/>
  <c r="H592" i="1" s="1"/>
  <c r="F591" i="1"/>
  <c r="G591" i="1" s="1"/>
  <c r="H591" i="1" s="1"/>
  <c r="F590" i="1"/>
  <c r="G590" i="1" s="1"/>
  <c r="H590" i="1" s="1"/>
  <c r="F589" i="1"/>
  <c r="G589" i="1" s="1"/>
  <c r="H589" i="1" s="1"/>
  <c r="F588" i="1"/>
  <c r="G588" i="1" s="1"/>
  <c r="H588" i="1" s="1"/>
  <c r="F587" i="1"/>
  <c r="G587" i="1" s="1"/>
  <c r="H587" i="1" s="1"/>
  <c r="F586" i="1"/>
  <c r="G586" i="1" s="1"/>
  <c r="H586" i="1" s="1"/>
  <c r="F585" i="1"/>
  <c r="G585" i="1" s="1"/>
  <c r="F584" i="1"/>
  <c r="G584" i="1" s="1"/>
  <c r="H584" i="1" s="1"/>
  <c r="F583" i="1"/>
  <c r="G583" i="1" s="1"/>
  <c r="H583" i="1" s="1"/>
  <c r="F582" i="1"/>
  <c r="G582" i="1" s="1"/>
  <c r="F581" i="1"/>
  <c r="G581" i="1" s="1"/>
  <c r="H581" i="1" s="1"/>
  <c r="F580" i="1"/>
  <c r="G580" i="1" s="1"/>
  <c r="H580" i="1" s="1"/>
  <c r="F579" i="1"/>
  <c r="G579" i="1" s="1"/>
  <c r="H579" i="1" s="1"/>
  <c r="F578" i="1"/>
  <c r="G578" i="1" s="1"/>
  <c r="H578" i="1" s="1"/>
  <c r="F577" i="1"/>
  <c r="G577" i="1" s="1"/>
  <c r="H577" i="1" s="1"/>
  <c r="F576" i="1"/>
  <c r="G576" i="1" s="1"/>
  <c r="H576" i="1" s="1"/>
  <c r="F575" i="1"/>
  <c r="G575" i="1" s="1"/>
  <c r="H575" i="1" s="1"/>
  <c r="F574" i="1"/>
  <c r="G574" i="1" s="1"/>
  <c r="H574" i="1" s="1"/>
  <c r="F573" i="1"/>
  <c r="G573" i="1" s="1"/>
  <c r="H573" i="1" s="1"/>
  <c r="F572" i="1"/>
  <c r="G572" i="1" s="1"/>
  <c r="H572" i="1" s="1"/>
  <c r="F571" i="1"/>
  <c r="G571" i="1" s="1"/>
  <c r="H571" i="1" s="1"/>
  <c r="F570" i="1"/>
  <c r="G570" i="1" s="1"/>
  <c r="H570" i="1" s="1"/>
  <c r="F569" i="1"/>
  <c r="F568" i="1"/>
  <c r="G568" i="1" s="1"/>
  <c r="H568" i="1" s="1"/>
  <c r="F567" i="1"/>
  <c r="G567" i="1" s="1"/>
  <c r="H567" i="1" s="1"/>
  <c r="F566" i="1"/>
  <c r="G566" i="1" s="1"/>
  <c r="H566" i="1" s="1"/>
  <c r="F565" i="1"/>
  <c r="G565" i="1" s="1"/>
  <c r="H565" i="1" s="1"/>
  <c r="F564" i="1"/>
  <c r="G564" i="1" s="1"/>
  <c r="H564" i="1" s="1"/>
  <c r="F563" i="1"/>
  <c r="F562" i="1"/>
  <c r="G562" i="1" s="1"/>
  <c r="H562" i="1" s="1"/>
  <c r="F561" i="1"/>
  <c r="G561" i="1" s="1"/>
  <c r="H561" i="1" s="1"/>
  <c r="F560" i="1"/>
  <c r="G560" i="1" s="1"/>
  <c r="H560" i="1" s="1"/>
  <c r="F559" i="1"/>
  <c r="G559" i="1" s="1"/>
  <c r="H559" i="1" s="1"/>
  <c r="F558" i="1"/>
  <c r="G558" i="1" s="1"/>
  <c r="H558" i="1" s="1"/>
  <c r="F557" i="1"/>
  <c r="G557" i="1" s="1"/>
  <c r="H557" i="1" s="1"/>
  <c r="F556" i="1"/>
  <c r="G556" i="1" s="1"/>
  <c r="H556" i="1" s="1"/>
  <c r="F555" i="1"/>
  <c r="G555" i="1" s="1"/>
  <c r="H555" i="1" s="1"/>
  <c r="F554" i="1"/>
  <c r="G554" i="1" s="1"/>
  <c r="H554" i="1" s="1"/>
  <c r="F553" i="1"/>
  <c r="G553" i="1" s="1"/>
  <c r="H553" i="1" s="1"/>
  <c r="F552" i="1"/>
  <c r="G552" i="1" s="1"/>
  <c r="H552" i="1" s="1"/>
  <c r="F551" i="1"/>
  <c r="G551" i="1" s="1"/>
  <c r="H551" i="1" s="1"/>
  <c r="F550" i="1"/>
  <c r="G550" i="1" s="1"/>
  <c r="F549" i="1"/>
  <c r="G549" i="1" s="1"/>
  <c r="H549" i="1" s="1"/>
  <c r="F548" i="1"/>
  <c r="G548" i="1" s="1"/>
  <c r="H548" i="1" s="1"/>
  <c r="F547" i="1"/>
  <c r="F546" i="1"/>
  <c r="G546" i="1" s="1"/>
  <c r="H546" i="1" s="1"/>
  <c r="F545" i="1"/>
  <c r="G545" i="1" s="1"/>
  <c r="H545" i="1" s="1"/>
  <c r="F544" i="1"/>
  <c r="G544" i="1" s="1"/>
  <c r="H544" i="1" s="1"/>
  <c r="F543" i="1"/>
  <c r="G543" i="1" s="1"/>
  <c r="H543" i="1" s="1"/>
  <c r="F542" i="1"/>
  <c r="G542" i="1" s="1"/>
  <c r="H542" i="1" s="1"/>
  <c r="F541" i="1"/>
  <c r="G541" i="1" s="1"/>
  <c r="H541" i="1" s="1"/>
  <c r="F540" i="1"/>
  <c r="G540" i="1" s="1"/>
  <c r="H540" i="1" s="1"/>
  <c r="F539" i="1"/>
  <c r="G539" i="1" s="1"/>
  <c r="H539" i="1" s="1"/>
  <c r="F538" i="1"/>
  <c r="G538" i="1" s="1"/>
  <c r="H538" i="1" s="1"/>
  <c r="F537" i="1"/>
  <c r="F536" i="1"/>
  <c r="G536" i="1" s="1"/>
  <c r="H536" i="1" s="1"/>
  <c r="F535" i="1"/>
  <c r="G535" i="1" s="1"/>
  <c r="H535" i="1" s="1"/>
  <c r="F534" i="1"/>
  <c r="G534" i="1" s="1"/>
  <c r="H534" i="1" s="1"/>
  <c r="F533" i="1"/>
  <c r="G533" i="1" s="1"/>
  <c r="H533" i="1" s="1"/>
  <c r="F532" i="1"/>
  <c r="G532" i="1" s="1"/>
  <c r="H532" i="1" s="1"/>
  <c r="F531" i="1"/>
  <c r="F530" i="1"/>
  <c r="G530" i="1" s="1"/>
  <c r="H530" i="1" s="1"/>
  <c r="F529" i="1"/>
  <c r="G529" i="1" s="1"/>
  <c r="H529" i="1" s="1"/>
  <c r="F528" i="1"/>
  <c r="G528" i="1" s="1"/>
  <c r="H528" i="1" s="1"/>
  <c r="F527" i="1"/>
  <c r="G527" i="1" s="1"/>
  <c r="H527" i="1" s="1"/>
  <c r="F526" i="1"/>
  <c r="G526" i="1" s="1"/>
  <c r="H526" i="1" s="1"/>
  <c r="F525" i="1"/>
  <c r="G525" i="1" s="1"/>
  <c r="H525" i="1" s="1"/>
  <c r="F524" i="1"/>
  <c r="G524" i="1" s="1"/>
  <c r="H524" i="1" s="1"/>
  <c r="F523" i="1"/>
  <c r="G523" i="1" s="1"/>
  <c r="H523" i="1" s="1"/>
  <c r="F522" i="1"/>
  <c r="G522" i="1" s="1"/>
  <c r="H522" i="1" s="1"/>
  <c r="F521" i="1"/>
  <c r="G521" i="1" s="1"/>
  <c r="H521" i="1" s="1"/>
  <c r="F520" i="1"/>
  <c r="G520" i="1" s="1"/>
  <c r="H520" i="1" s="1"/>
  <c r="F519" i="1"/>
  <c r="G519" i="1" s="1"/>
  <c r="H519" i="1" s="1"/>
  <c r="F518" i="1"/>
  <c r="G518" i="1" s="1"/>
  <c r="F517" i="1"/>
  <c r="G517" i="1" s="1"/>
  <c r="H517" i="1" s="1"/>
  <c r="F516" i="1"/>
  <c r="G516" i="1" s="1"/>
  <c r="H516" i="1" s="1"/>
  <c r="F515" i="1"/>
  <c r="G515" i="1" s="1"/>
  <c r="H515" i="1" s="1"/>
  <c r="F514" i="1"/>
  <c r="F513" i="1"/>
  <c r="F512" i="1"/>
  <c r="G512" i="1" s="1"/>
  <c r="H512" i="1" s="1"/>
  <c r="F511" i="1"/>
  <c r="G511" i="1" s="1"/>
  <c r="F510" i="1"/>
  <c r="G510" i="1" s="1"/>
  <c r="F509" i="1"/>
  <c r="G509" i="1" s="1"/>
  <c r="H509" i="1" s="1"/>
  <c r="F508" i="1"/>
  <c r="G508" i="1" s="1"/>
  <c r="H508" i="1" s="1"/>
  <c r="F507" i="1"/>
  <c r="G507" i="1" s="1"/>
  <c r="H507" i="1" s="1"/>
  <c r="F506" i="1"/>
  <c r="G506" i="1" s="1"/>
  <c r="H506" i="1" s="1"/>
  <c r="F505" i="1"/>
  <c r="F504" i="1"/>
  <c r="G504" i="1" s="1"/>
  <c r="H504" i="1" s="1"/>
  <c r="F503" i="1"/>
  <c r="G503" i="1" s="1"/>
  <c r="H503" i="1" s="1"/>
  <c r="F502" i="1"/>
  <c r="G502" i="1" s="1"/>
  <c r="F501" i="1"/>
  <c r="G501" i="1" s="1"/>
  <c r="H501" i="1" s="1"/>
  <c r="F500" i="1"/>
  <c r="G500" i="1" s="1"/>
  <c r="H500" i="1" s="1"/>
  <c r="F499" i="1"/>
  <c r="G499" i="1" s="1"/>
  <c r="H499" i="1" s="1"/>
  <c r="F498" i="1"/>
  <c r="G498" i="1" s="1"/>
  <c r="H498" i="1" s="1"/>
  <c r="F497" i="1"/>
  <c r="G497" i="1" s="1"/>
  <c r="H497" i="1" s="1"/>
  <c r="F496" i="1"/>
  <c r="F495" i="1"/>
  <c r="G495" i="1" s="1"/>
  <c r="F494" i="1"/>
  <c r="G494" i="1" s="1"/>
  <c r="F493" i="1"/>
  <c r="G493" i="1" s="1"/>
  <c r="H493" i="1" s="1"/>
  <c r="F492" i="1"/>
  <c r="G492" i="1" s="1"/>
  <c r="H492" i="1" s="1"/>
  <c r="F491" i="1"/>
  <c r="G491" i="1" s="1"/>
  <c r="H491" i="1" s="1"/>
  <c r="F490" i="1"/>
  <c r="G490" i="1" s="1"/>
  <c r="H490" i="1" s="1"/>
  <c r="F489" i="1"/>
  <c r="G489" i="1" s="1"/>
  <c r="H489" i="1" s="1"/>
  <c r="F488" i="1"/>
  <c r="G488" i="1" s="1"/>
  <c r="F487" i="1"/>
  <c r="G487" i="1" s="1"/>
  <c r="F486" i="1"/>
  <c r="G486" i="1" s="1"/>
  <c r="F485" i="1"/>
  <c r="G485" i="1" s="1"/>
  <c r="H485" i="1" s="1"/>
  <c r="F484" i="1"/>
  <c r="G484" i="1" s="1"/>
  <c r="H484" i="1" s="1"/>
  <c r="F483" i="1"/>
  <c r="G483" i="1" s="1"/>
  <c r="H483" i="1" s="1"/>
  <c r="F482" i="1"/>
  <c r="G482" i="1" s="1"/>
  <c r="H482" i="1" s="1"/>
  <c r="F481" i="1"/>
  <c r="G481" i="1" s="1"/>
  <c r="H481" i="1" s="1"/>
  <c r="F480" i="1"/>
  <c r="F479" i="1"/>
  <c r="F478" i="1"/>
  <c r="G478" i="1" s="1"/>
  <c r="F477" i="1"/>
  <c r="G477" i="1" s="1"/>
  <c r="H477" i="1" s="1"/>
  <c r="F476" i="1"/>
  <c r="G476" i="1" s="1"/>
  <c r="H476" i="1" s="1"/>
  <c r="F475" i="1"/>
  <c r="G475" i="1" s="1"/>
  <c r="H475" i="1" s="1"/>
  <c r="F474" i="1"/>
  <c r="G474" i="1" s="1"/>
  <c r="H474" i="1" s="1"/>
  <c r="F473" i="1"/>
  <c r="G473" i="1" s="1"/>
  <c r="H473" i="1" s="1"/>
  <c r="F472" i="1"/>
  <c r="G472" i="1" s="1"/>
  <c r="F471" i="1"/>
  <c r="G471" i="1" s="1"/>
  <c r="F470" i="1"/>
  <c r="G470" i="1" s="1"/>
  <c r="F469" i="1"/>
  <c r="G469" i="1" s="1"/>
  <c r="H469" i="1" s="1"/>
  <c r="F468" i="1"/>
  <c r="G468" i="1" s="1"/>
  <c r="H468" i="1" s="1"/>
  <c r="F467" i="1"/>
  <c r="G467" i="1" s="1"/>
  <c r="H467" i="1" s="1"/>
  <c r="F466" i="1"/>
  <c r="G466" i="1" s="1"/>
  <c r="H466" i="1" s="1"/>
  <c r="F465" i="1"/>
  <c r="G465" i="1" s="1"/>
  <c r="H465" i="1" s="1"/>
  <c r="F464" i="1"/>
  <c r="F463" i="1"/>
  <c r="G463" i="1" s="1"/>
  <c r="F462" i="1"/>
  <c r="G462" i="1" s="1"/>
  <c r="F461" i="1"/>
  <c r="G461" i="1" s="1"/>
  <c r="H461" i="1" s="1"/>
  <c r="F460" i="1"/>
  <c r="G460" i="1" s="1"/>
  <c r="H460" i="1" s="1"/>
  <c r="F459" i="1"/>
  <c r="G459" i="1" s="1"/>
  <c r="H459" i="1" s="1"/>
  <c r="F458" i="1"/>
  <c r="G458" i="1" s="1"/>
  <c r="H458" i="1" s="1"/>
  <c r="F457" i="1"/>
  <c r="G457" i="1" s="1"/>
  <c r="H457" i="1" s="1"/>
  <c r="F456" i="1"/>
  <c r="F455" i="1"/>
  <c r="G455" i="1" s="1"/>
  <c r="F454" i="1"/>
  <c r="F453" i="1"/>
  <c r="G453" i="1" s="1"/>
  <c r="H453" i="1" s="1"/>
  <c r="F452" i="1"/>
  <c r="G452" i="1" s="1"/>
  <c r="H452" i="1" s="1"/>
  <c r="F451" i="1"/>
  <c r="G451" i="1" s="1"/>
  <c r="H451" i="1" s="1"/>
  <c r="F450" i="1"/>
  <c r="G450" i="1" s="1"/>
  <c r="H450" i="1" s="1"/>
  <c r="F449" i="1"/>
  <c r="G449" i="1" s="1"/>
  <c r="H449" i="1" s="1"/>
  <c r="F448" i="1"/>
  <c r="F447" i="1"/>
  <c r="G447" i="1" s="1"/>
  <c r="H447" i="1" s="1"/>
  <c r="F446" i="1"/>
  <c r="G446" i="1" s="1"/>
  <c r="F445" i="1"/>
  <c r="G445" i="1" s="1"/>
  <c r="H445" i="1" s="1"/>
  <c r="F444" i="1"/>
  <c r="G444" i="1" s="1"/>
  <c r="H444" i="1" s="1"/>
  <c r="F443" i="1"/>
  <c r="G443" i="1" s="1"/>
  <c r="H443" i="1" s="1"/>
  <c r="F442" i="1"/>
  <c r="G442" i="1" s="1"/>
  <c r="H442" i="1" s="1"/>
  <c r="F441" i="1"/>
  <c r="G441" i="1" s="1"/>
  <c r="H441" i="1" s="1"/>
  <c r="F440" i="1"/>
  <c r="G440" i="1" s="1"/>
  <c r="F439" i="1"/>
  <c r="G439" i="1" s="1"/>
  <c r="H439" i="1" s="1"/>
  <c r="F438" i="1"/>
  <c r="G438" i="1" s="1"/>
  <c r="F437" i="1"/>
  <c r="G437" i="1" s="1"/>
  <c r="H437" i="1" s="1"/>
  <c r="F436" i="1"/>
  <c r="G436" i="1" s="1"/>
  <c r="H436" i="1" s="1"/>
  <c r="F435" i="1"/>
  <c r="G435" i="1" s="1"/>
  <c r="H435" i="1" s="1"/>
  <c r="F434" i="1"/>
  <c r="G434" i="1" s="1"/>
  <c r="H434" i="1" s="1"/>
  <c r="F433" i="1"/>
  <c r="G433" i="1" s="1"/>
  <c r="H433" i="1" s="1"/>
  <c r="F432" i="1"/>
  <c r="F431" i="1"/>
  <c r="G431" i="1" s="1"/>
  <c r="H431" i="1" s="1"/>
  <c r="F430" i="1"/>
  <c r="G430" i="1" s="1"/>
  <c r="F429" i="1"/>
  <c r="G429" i="1" s="1"/>
  <c r="H429" i="1" s="1"/>
  <c r="F428" i="1"/>
  <c r="G428" i="1" s="1"/>
  <c r="H428" i="1" s="1"/>
  <c r="F427" i="1"/>
  <c r="G427" i="1" s="1"/>
  <c r="H427" i="1" s="1"/>
  <c r="F426" i="1"/>
  <c r="G426" i="1" s="1"/>
  <c r="H426" i="1" s="1"/>
  <c r="F425" i="1"/>
  <c r="G425" i="1" s="1"/>
  <c r="H425" i="1" s="1"/>
  <c r="F424" i="1"/>
  <c r="G424" i="1" s="1"/>
  <c r="F423" i="1"/>
  <c r="G423" i="1" s="1"/>
  <c r="H423" i="1" s="1"/>
  <c r="F422" i="1"/>
  <c r="F421" i="1"/>
  <c r="G421" i="1" s="1"/>
  <c r="H421" i="1" s="1"/>
  <c r="F420" i="1"/>
  <c r="G420" i="1" s="1"/>
  <c r="H420" i="1" s="1"/>
  <c r="F419" i="1"/>
  <c r="G419" i="1" s="1"/>
  <c r="H419" i="1" s="1"/>
  <c r="F418" i="1"/>
  <c r="G418" i="1" s="1"/>
  <c r="H418" i="1" s="1"/>
  <c r="F417" i="1"/>
  <c r="G417" i="1" s="1"/>
  <c r="H417" i="1" s="1"/>
  <c r="F416" i="1"/>
  <c r="F415" i="1"/>
  <c r="G415" i="1" s="1"/>
  <c r="H415" i="1" s="1"/>
  <c r="F414" i="1"/>
  <c r="G414" i="1" s="1"/>
  <c r="F413" i="1"/>
  <c r="G413" i="1" s="1"/>
  <c r="H413" i="1" s="1"/>
  <c r="F412" i="1"/>
  <c r="G412" i="1" s="1"/>
  <c r="H412" i="1" s="1"/>
  <c r="F411" i="1"/>
  <c r="G411" i="1" s="1"/>
  <c r="H411" i="1" s="1"/>
  <c r="F410" i="1"/>
  <c r="G410" i="1" s="1"/>
  <c r="H410" i="1" s="1"/>
  <c r="F409" i="1"/>
  <c r="G409" i="1" s="1"/>
  <c r="H409" i="1" s="1"/>
  <c r="F408" i="1"/>
  <c r="F407" i="1"/>
  <c r="G407" i="1" s="1"/>
  <c r="H407" i="1" s="1"/>
  <c r="F406" i="1"/>
  <c r="G406" i="1" s="1"/>
  <c r="F405" i="1"/>
  <c r="G405" i="1" s="1"/>
  <c r="H405" i="1" s="1"/>
  <c r="F404" i="1"/>
  <c r="G404" i="1" s="1"/>
  <c r="H404" i="1" s="1"/>
  <c r="F403" i="1"/>
  <c r="G403" i="1" s="1"/>
  <c r="H403" i="1" s="1"/>
  <c r="F402" i="1"/>
  <c r="G402" i="1" s="1"/>
  <c r="H402" i="1" s="1"/>
  <c r="F401" i="1"/>
  <c r="G401" i="1" s="1"/>
  <c r="H401" i="1" s="1"/>
  <c r="F400" i="1"/>
  <c r="G400" i="1" s="1"/>
  <c r="F399" i="1"/>
  <c r="G399" i="1" s="1"/>
  <c r="H399" i="1" s="1"/>
  <c r="F398" i="1"/>
  <c r="G398" i="1" s="1"/>
  <c r="F397" i="1"/>
  <c r="G397" i="1" s="1"/>
  <c r="H397" i="1" s="1"/>
  <c r="F396" i="1"/>
  <c r="G396" i="1" s="1"/>
  <c r="H396" i="1" s="1"/>
  <c r="F395" i="1"/>
  <c r="G395" i="1" s="1"/>
  <c r="H395" i="1" s="1"/>
  <c r="F394" i="1"/>
  <c r="G394" i="1" s="1"/>
  <c r="H394" i="1" s="1"/>
  <c r="F393" i="1"/>
  <c r="G393" i="1" s="1"/>
  <c r="H393" i="1" s="1"/>
  <c r="F392" i="1"/>
  <c r="F391" i="1"/>
  <c r="G391" i="1" s="1"/>
  <c r="H391" i="1" s="1"/>
  <c r="F390" i="1"/>
  <c r="G390" i="1" s="1"/>
  <c r="F389" i="1"/>
  <c r="G389" i="1" s="1"/>
  <c r="H389" i="1" s="1"/>
  <c r="F388" i="1"/>
  <c r="G388" i="1" s="1"/>
  <c r="H388" i="1" s="1"/>
  <c r="F387" i="1"/>
  <c r="G387" i="1" s="1"/>
  <c r="H387" i="1" s="1"/>
  <c r="F386" i="1"/>
  <c r="G386" i="1" s="1"/>
  <c r="H386" i="1" s="1"/>
  <c r="F385" i="1"/>
  <c r="G385" i="1" s="1"/>
  <c r="H385" i="1" s="1"/>
  <c r="F384" i="1"/>
  <c r="F383" i="1"/>
  <c r="G383" i="1" s="1"/>
  <c r="H383" i="1" s="1"/>
  <c r="F382" i="1"/>
  <c r="G382" i="1" s="1"/>
  <c r="F381" i="1"/>
  <c r="G381" i="1" s="1"/>
  <c r="H381" i="1" s="1"/>
  <c r="F380" i="1"/>
  <c r="G380" i="1" s="1"/>
  <c r="H380" i="1" s="1"/>
  <c r="F379" i="1"/>
  <c r="G379" i="1" s="1"/>
  <c r="H379" i="1" s="1"/>
  <c r="F378" i="1"/>
  <c r="G378" i="1" s="1"/>
  <c r="H378" i="1" s="1"/>
  <c r="F377" i="1"/>
  <c r="G377" i="1" s="1"/>
  <c r="H377" i="1" s="1"/>
  <c r="F376" i="1"/>
  <c r="G376" i="1" s="1"/>
  <c r="F375" i="1"/>
  <c r="G375" i="1" s="1"/>
  <c r="H375" i="1" s="1"/>
  <c r="F374" i="1"/>
  <c r="G374" i="1" s="1"/>
  <c r="F373" i="1"/>
  <c r="G373" i="1" s="1"/>
  <c r="H373" i="1" s="1"/>
  <c r="F372" i="1"/>
  <c r="G372" i="1" s="1"/>
  <c r="H372" i="1" s="1"/>
  <c r="F371" i="1"/>
  <c r="G371" i="1" s="1"/>
  <c r="H371" i="1" s="1"/>
  <c r="F370" i="1"/>
  <c r="F369" i="1"/>
  <c r="G369" i="1" s="1"/>
  <c r="H369" i="1" s="1"/>
  <c r="F368" i="1"/>
  <c r="F367" i="1"/>
  <c r="G367" i="1" s="1"/>
  <c r="H367" i="1" s="1"/>
  <c r="F366" i="1"/>
  <c r="G366" i="1" s="1"/>
  <c r="F365" i="1"/>
  <c r="G365" i="1" s="1"/>
  <c r="H365" i="1" s="1"/>
  <c r="F364" i="1"/>
  <c r="G364" i="1" s="1"/>
  <c r="H364" i="1" s="1"/>
  <c r="F363" i="1"/>
  <c r="G363" i="1" s="1"/>
  <c r="H363" i="1" s="1"/>
  <c r="F362" i="1"/>
  <c r="F361" i="1"/>
  <c r="G361" i="1" s="1"/>
  <c r="H361" i="1" s="1"/>
  <c r="F360" i="1"/>
  <c r="G360" i="1" s="1"/>
  <c r="F359" i="1"/>
  <c r="G359" i="1" s="1"/>
  <c r="H359" i="1" s="1"/>
  <c r="F358" i="1"/>
  <c r="G358" i="1" s="1"/>
  <c r="F357" i="1"/>
  <c r="G357" i="1" s="1"/>
  <c r="H357" i="1" s="1"/>
  <c r="F356" i="1"/>
  <c r="G356" i="1" s="1"/>
  <c r="H356" i="1" s="1"/>
  <c r="F355" i="1"/>
  <c r="G355" i="1" s="1"/>
  <c r="H355" i="1" s="1"/>
  <c r="F354" i="1"/>
  <c r="F353" i="1"/>
  <c r="G353" i="1" s="1"/>
  <c r="H353" i="1" s="1"/>
  <c r="F352" i="1"/>
  <c r="G352" i="1" s="1"/>
  <c r="H352" i="1" s="1"/>
  <c r="F351" i="1"/>
  <c r="G351" i="1" s="1"/>
  <c r="F350" i="1"/>
  <c r="G350" i="1" s="1"/>
  <c r="F349" i="1"/>
  <c r="G349" i="1" s="1"/>
  <c r="H349" i="1" s="1"/>
  <c r="F348" i="1"/>
  <c r="G348" i="1" s="1"/>
  <c r="H348" i="1" s="1"/>
  <c r="F347" i="1"/>
  <c r="G347" i="1" s="1"/>
  <c r="H347" i="1" s="1"/>
  <c r="F346" i="1"/>
  <c r="G346" i="1" s="1"/>
  <c r="H346" i="1" s="1"/>
  <c r="F345" i="1"/>
  <c r="G345" i="1" s="1"/>
  <c r="H345" i="1" s="1"/>
  <c r="F344" i="1"/>
  <c r="G344" i="1" s="1"/>
  <c r="H344" i="1" s="1"/>
  <c r="F343" i="1"/>
  <c r="F342" i="1"/>
  <c r="G342" i="1" s="1"/>
  <c r="F341" i="1"/>
  <c r="G341" i="1" s="1"/>
  <c r="H341" i="1" s="1"/>
  <c r="F340" i="1"/>
  <c r="G340" i="1" s="1"/>
  <c r="H340" i="1" s="1"/>
  <c r="F339" i="1"/>
  <c r="G339" i="1" s="1"/>
  <c r="H339" i="1" s="1"/>
  <c r="F338" i="1"/>
  <c r="G338" i="1" s="1"/>
  <c r="H338" i="1" s="1"/>
  <c r="F337" i="1"/>
  <c r="G337" i="1" s="1"/>
  <c r="H337" i="1" s="1"/>
  <c r="F336" i="1"/>
  <c r="G336" i="1" s="1"/>
  <c r="F335" i="1"/>
  <c r="G335" i="1" s="1"/>
  <c r="H335" i="1" s="1"/>
  <c r="F334" i="1"/>
  <c r="G334" i="1" s="1"/>
  <c r="F333" i="1"/>
  <c r="G333" i="1" s="1"/>
  <c r="H333" i="1" s="1"/>
  <c r="F332" i="1"/>
  <c r="G332" i="1" s="1"/>
  <c r="H332" i="1" s="1"/>
  <c r="F331" i="1"/>
  <c r="G331" i="1" s="1"/>
  <c r="H331" i="1" s="1"/>
  <c r="F330" i="1"/>
  <c r="F329" i="1"/>
  <c r="G329" i="1" s="1"/>
  <c r="H329" i="1" s="1"/>
  <c r="F328" i="1"/>
  <c r="F327" i="1"/>
  <c r="G327" i="1" s="1"/>
  <c r="H327" i="1" s="1"/>
  <c r="F326" i="1"/>
  <c r="G326" i="1" s="1"/>
  <c r="F325" i="1"/>
  <c r="G325" i="1" s="1"/>
  <c r="H325" i="1" s="1"/>
  <c r="F324" i="1"/>
  <c r="G324" i="1" s="1"/>
  <c r="H324" i="1" s="1"/>
  <c r="F323" i="1"/>
  <c r="G323" i="1" s="1"/>
  <c r="H323" i="1" s="1"/>
  <c r="F322" i="1"/>
  <c r="G322" i="1" s="1"/>
  <c r="H322" i="1" s="1"/>
  <c r="F321" i="1"/>
  <c r="G321" i="1" s="1"/>
  <c r="H321" i="1" s="1"/>
  <c r="F320" i="1"/>
  <c r="G320" i="1" s="1"/>
  <c r="H320" i="1" s="1"/>
  <c r="F319" i="1"/>
  <c r="F318" i="1"/>
  <c r="G318" i="1" s="1"/>
  <c r="F317" i="1"/>
  <c r="G317" i="1" s="1"/>
  <c r="H317" i="1" s="1"/>
  <c r="F316" i="1"/>
  <c r="G316" i="1" s="1"/>
  <c r="H316" i="1" s="1"/>
  <c r="F315" i="1"/>
  <c r="G315" i="1" s="1"/>
  <c r="H315" i="1" s="1"/>
  <c r="F314" i="1"/>
  <c r="G314" i="1" s="1"/>
  <c r="H314" i="1" s="1"/>
  <c r="F313" i="1"/>
  <c r="G313" i="1" s="1"/>
  <c r="H313" i="1" s="1"/>
  <c r="F312" i="1"/>
  <c r="G312" i="1" s="1"/>
  <c r="H312" i="1" s="1"/>
  <c r="F311" i="1"/>
  <c r="G311" i="1" s="1"/>
  <c r="H311" i="1" s="1"/>
  <c r="F310" i="1"/>
  <c r="F309" i="1"/>
  <c r="G309" i="1" s="1"/>
  <c r="H309" i="1" s="1"/>
  <c r="F308" i="1"/>
  <c r="G308" i="1" s="1"/>
  <c r="H308" i="1" s="1"/>
  <c r="F307" i="1"/>
  <c r="G307" i="1" s="1"/>
  <c r="H307" i="1" s="1"/>
  <c r="F306" i="1"/>
  <c r="G306" i="1" s="1"/>
  <c r="H306" i="1" s="1"/>
  <c r="F305" i="1"/>
  <c r="G305" i="1" s="1"/>
  <c r="H305" i="1" s="1"/>
  <c r="F304" i="1"/>
  <c r="F303" i="1"/>
  <c r="G303" i="1" s="1"/>
  <c r="H303" i="1" s="1"/>
  <c r="F302" i="1"/>
  <c r="G302" i="1" s="1"/>
  <c r="F301" i="1"/>
  <c r="G301" i="1" s="1"/>
  <c r="H301" i="1" s="1"/>
  <c r="F300" i="1"/>
  <c r="G300" i="1" s="1"/>
  <c r="H300" i="1" s="1"/>
  <c r="F299" i="1"/>
  <c r="G299" i="1" s="1"/>
  <c r="H299" i="1" s="1"/>
  <c r="F298" i="1"/>
  <c r="F297" i="1"/>
  <c r="G297" i="1" s="1"/>
  <c r="H297" i="1" s="1"/>
  <c r="F296" i="1"/>
  <c r="G296" i="1" s="1"/>
  <c r="H296" i="1" s="1"/>
  <c r="F295" i="1"/>
  <c r="G295" i="1" s="1"/>
  <c r="H295" i="1" s="1"/>
  <c r="F294" i="1"/>
  <c r="G294" i="1" s="1"/>
  <c r="F293" i="1"/>
  <c r="G293" i="1" s="1"/>
  <c r="H293" i="1" s="1"/>
  <c r="F292" i="1"/>
  <c r="G292" i="1" s="1"/>
  <c r="H292" i="1" s="1"/>
  <c r="F291" i="1"/>
  <c r="G291" i="1" s="1"/>
  <c r="H291" i="1" s="1"/>
  <c r="F290" i="1"/>
  <c r="F289" i="1"/>
  <c r="G289" i="1" s="1"/>
  <c r="H289" i="1" s="1"/>
  <c r="F288" i="1"/>
  <c r="G288" i="1" s="1"/>
  <c r="H288" i="1" s="1"/>
  <c r="F287" i="1"/>
  <c r="F286" i="1"/>
  <c r="G286" i="1" s="1"/>
  <c r="F285" i="1"/>
  <c r="G285" i="1" s="1"/>
  <c r="H285" i="1" s="1"/>
  <c r="F284" i="1"/>
  <c r="G284" i="1" s="1"/>
  <c r="H284" i="1" s="1"/>
  <c r="F283" i="1"/>
  <c r="G283" i="1" s="1"/>
  <c r="H283" i="1" s="1"/>
  <c r="F282" i="1"/>
  <c r="G282" i="1" s="1"/>
  <c r="H282" i="1" s="1"/>
  <c r="F281" i="1"/>
  <c r="G281" i="1" s="1"/>
  <c r="H281" i="1" s="1"/>
  <c r="F280" i="1"/>
  <c r="G280" i="1" s="1"/>
  <c r="H280" i="1" s="1"/>
  <c r="F279" i="1"/>
  <c r="G279" i="1" s="1"/>
  <c r="F278" i="1"/>
  <c r="F277" i="1"/>
  <c r="G277" i="1" s="1"/>
  <c r="H277" i="1" s="1"/>
  <c r="F276" i="1"/>
  <c r="G276" i="1" s="1"/>
  <c r="H276" i="1" s="1"/>
  <c r="F275" i="1"/>
  <c r="G275" i="1" s="1"/>
  <c r="H275" i="1" s="1"/>
  <c r="F274" i="1"/>
  <c r="G274" i="1" s="1"/>
  <c r="H274" i="1" s="1"/>
  <c r="F273" i="1"/>
  <c r="G273" i="1" s="1"/>
  <c r="H273" i="1" s="1"/>
  <c r="F272" i="1"/>
  <c r="G272" i="1" s="1"/>
  <c r="F271" i="1"/>
  <c r="G271" i="1" s="1"/>
  <c r="F270" i="1"/>
  <c r="G270" i="1" s="1"/>
  <c r="F269" i="1"/>
  <c r="G269" i="1" s="1"/>
  <c r="H269" i="1" s="1"/>
  <c r="F268" i="1"/>
  <c r="G268" i="1" s="1"/>
  <c r="H268" i="1" s="1"/>
  <c r="F267" i="1"/>
  <c r="G267" i="1" s="1"/>
  <c r="H267" i="1" s="1"/>
  <c r="F266" i="1"/>
  <c r="F265" i="1"/>
  <c r="G265" i="1" s="1"/>
  <c r="H265" i="1" s="1"/>
  <c r="F264" i="1"/>
  <c r="F263" i="1"/>
  <c r="G263" i="1" s="1"/>
  <c r="H263" i="1" s="1"/>
  <c r="F262" i="1"/>
  <c r="G262" i="1" s="1"/>
  <c r="F261" i="1"/>
  <c r="G261" i="1" s="1"/>
  <c r="H261" i="1" s="1"/>
  <c r="F260" i="1"/>
  <c r="G260" i="1" s="1"/>
  <c r="H260" i="1" s="1"/>
  <c r="F259" i="1"/>
  <c r="G259" i="1" s="1"/>
  <c r="H259" i="1" s="1"/>
  <c r="F258" i="1"/>
  <c r="G258" i="1" s="1"/>
  <c r="H258" i="1" s="1"/>
  <c r="F257" i="1"/>
  <c r="G257" i="1" s="1"/>
  <c r="H257" i="1" s="1"/>
  <c r="F256" i="1"/>
  <c r="F255" i="1"/>
  <c r="G255" i="1" s="1"/>
  <c r="F254" i="1"/>
  <c r="G254" i="1" s="1"/>
  <c r="F253" i="1"/>
  <c r="G253" i="1" s="1"/>
  <c r="H253" i="1" s="1"/>
  <c r="F252" i="1"/>
  <c r="G252" i="1" s="1"/>
  <c r="H252" i="1" s="1"/>
  <c r="F251" i="1"/>
  <c r="G251" i="1" s="1"/>
  <c r="H251" i="1" s="1"/>
  <c r="F250" i="1"/>
  <c r="G250" i="1" s="1"/>
  <c r="H250" i="1" s="1"/>
  <c r="F249" i="1"/>
  <c r="G249" i="1" s="1"/>
  <c r="H249" i="1" s="1"/>
  <c r="F248" i="1"/>
  <c r="G248" i="1" s="1"/>
  <c r="H248" i="1" s="1"/>
  <c r="F247" i="1"/>
  <c r="G247" i="1" s="1"/>
  <c r="H247" i="1" s="1"/>
  <c r="F246" i="1"/>
  <c r="F245" i="1"/>
  <c r="G245" i="1" s="1"/>
  <c r="H245" i="1" s="1"/>
  <c r="F244" i="1"/>
  <c r="G244" i="1" s="1"/>
  <c r="H244" i="1" s="1"/>
  <c r="F243" i="1"/>
  <c r="G243" i="1" s="1"/>
  <c r="H243" i="1" s="1"/>
  <c r="F242" i="1"/>
  <c r="G242" i="1" s="1"/>
  <c r="H242" i="1" s="1"/>
  <c r="F241" i="1"/>
  <c r="G241" i="1" s="1"/>
  <c r="H241" i="1" s="1"/>
  <c r="F240" i="1"/>
  <c r="F239" i="1"/>
  <c r="G239" i="1" s="1"/>
  <c r="H239" i="1" s="1"/>
  <c r="F238" i="1"/>
  <c r="F237" i="1"/>
  <c r="G237" i="1" s="1"/>
  <c r="H237" i="1" s="1"/>
  <c r="F236" i="1"/>
  <c r="G236" i="1" s="1"/>
  <c r="H236" i="1" s="1"/>
  <c r="F235" i="1"/>
  <c r="G235" i="1" s="1"/>
  <c r="H235" i="1" s="1"/>
  <c r="F234" i="1"/>
  <c r="F233" i="1"/>
  <c r="G233" i="1" s="1"/>
  <c r="H233" i="1" s="1"/>
  <c r="F232" i="1"/>
  <c r="G232" i="1" s="1"/>
  <c r="H232" i="1" s="1"/>
  <c r="F231" i="1"/>
  <c r="G231" i="1" s="1"/>
  <c r="H231" i="1" s="1"/>
  <c r="F230" i="1"/>
  <c r="G230" i="1" s="1"/>
  <c r="F229" i="1"/>
  <c r="G229" i="1" s="1"/>
  <c r="H229" i="1" s="1"/>
  <c r="F228" i="1"/>
  <c r="G228" i="1" s="1"/>
  <c r="H228" i="1" s="1"/>
  <c r="F227" i="1"/>
  <c r="F226" i="1"/>
  <c r="F225" i="1"/>
  <c r="G225" i="1" s="1"/>
  <c r="H225" i="1" s="1"/>
  <c r="F224" i="1"/>
  <c r="G224" i="1" s="1"/>
  <c r="F223" i="1"/>
  <c r="G223" i="1" s="1"/>
  <c r="F222" i="1"/>
  <c r="G222" i="1" s="1"/>
  <c r="H222" i="1" s="1"/>
  <c r="F221" i="1"/>
  <c r="G221" i="1" s="1"/>
  <c r="H221" i="1" s="1"/>
  <c r="F220" i="1"/>
  <c r="G220" i="1" s="1"/>
  <c r="H220" i="1" s="1"/>
  <c r="F219" i="1"/>
  <c r="G219" i="1" s="1"/>
  <c r="H219" i="1" s="1"/>
  <c r="F218" i="1"/>
  <c r="F217" i="1"/>
  <c r="G217" i="1" s="1"/>
  <c r="H217" i="1" s="1"/>
  <c r="F216" i="1"/>
  <c r="G216" i="1" s="1"/>
  <c r="H216" i="1" s="1"/>
  <c r="F215" i="1"/>
  <c r="G215" i="1" s="1"/>
  <c r="F214" i="1"/>
  <c r="G214" i="1" s="1"/>
  <c r="H214" i="1" s="1"/>
  <c r="F213" i="1"/>
  <c r="G213" i="1" s="1"/>
  <c r="H213" i="1" s="1"/>
  <c r="F212" i="1"/>
  <c r="G212" i="1" s="1"/>
  <c r="H212" i="1" s="1"/>
  <c r="F211" i="1"/>
  <c r="F210" i="1"/>
  <c r="G210" i="1" s="1"/>
  <c r="H210" i="1" s="1"/>
  <c r="F209" i="1"/>
  <c r="G209" i="1" s="1"/>
  <c r="H209" i="1" s="1"/>
  <c r="F208" i="1"/>
  <c r="F207" i="1"/>
  <c r="G207" i="1" s="1"/>
  <c r="H207" i="1" s="1"/>
  <c r="F206" i="1"/>
  <c r="G206" i="1" s="1"/>
  <c r="H206" i="1" s="1"/>
  <c r="F205" i="1"/>
  <c r="G205" i="1" s="1"/>
  <c r="H205" i="1" s="1"/>
  <c r="F204" i="1"/>
  <c r="G204" i="1" s="1"/>
  <c r="H204" i="1" s="1"/>
  <c r="F203" i="1"/>
  <c r="F202" i="1"/>
  <c r="G202" i="1" s="1"/>
  <c r="H202" i="1" s="1"/>
  <c r="F201" i="1"/>
  <c r="F200" i="1"/>
  <c r="G200" i="1" s="1"/>
  <c r="H200" i="1" s="1"/>
  <c r="F199" i="1"/>
  <c r="G199" i="1" s="1"/>
  <c r="H199" i="1" s="1"/>
  <c r="F198" i="1"/>
  <c r="G198" i="1" s="1"/>
  <c r="H198" i="1" s="1"/>
  <c r="F197" i="1"/>
  <c r="F196" i="1"/>
  <c r="G196" i="1" s="1"/>
  <c r="H196" i="1" s="1"/>
  <c r="F195" i="1"/>
  <c r="F194" i="1"/>
  <c r="G194" i="1" s="1"/>
  <c r="H194" i="1" s="1"/>
  <c r="F193" i="1"/>
  <c r="F192" i="1"/>
  <c r="G192" i="1" s="1"/>
  <c r="H192" i="1" s="1"/>
  <c r="F191" i="1"/>
  <c r="G191" i="1" s="1"/>
  <c r="H191" i="1" s="1"/>
  <c r="F190" i="1"/>
  <c r="G190" i="1" s="1"/>
  <c r="H190" i="1" s="1"/>
  <c r="F189" i="1"/>
  <c r="F188" i="1"/>
  <c r="G188" i="1" s="1"/>
  <c r="H188" i="1" s="1"/>
  <c r="F187" i="1"/>
  <c r="F186" i="1"/>
  <c r="G186" i="1" s="1"/>
  <c r="H186" i="1" s="1"/>
  <c r="F185" i="1"/>
  <c r="F184" i="1"/>
  <c r="G184" i="1" s="1"/>
  <c r="H184" i="1" s="1"/>
  <c r="F183" i="1"/>
  <c r="G183" i="1" s="1"/>
  <c r="H183" i="1" s="1"/>
  <c r="F182" i="1"/>
  <c r="G182" i="1" s="1"/>
  <c r="H182" i="1" s="1"/>
  <c r="F181" i="1"/>
  <c r="F180" i="1"/>
  <c r="G180" i="1" s="1"/>
  <c r="H180" i="1" s="1"/>
  <c r="F179" i="1"/>
  <c r="F178" i="1"/>
  <c r="G178" i="1" s="1"/>
  <c r="H178" i="1" s="1"/>
  <c r="F177" i="1"/>
  <c r="F176" i="1"/>
  <c r="G176" i="1" s="1"/>
  <c r="H176" i="1" s="1"/>
  <c r="F175" i="1"/>
  <c r="G175" i="1" s="1"/>
  <c r="H175" i="1" s="1"/>
  <c r="F174" i="1"/>
  <c r="G174" i="1" s="1"/>
  <c r="H174" i="1" s="1"/>
  <c r="F173" i="1"/>
  <c r="F172" i="1"/>
  <c r="G172" i="1" s="1"/>
  <c r="H172" i="1" s="1"/>
  <c r="F171" i="1"/>
  <c r="F170" i="1"/>
  <c r="G170" i="1" s="1"/>
  <c r="H170" i="1" s="1"/>
  <c r="F169" i="1"/>
  <c r="F168" i="1"/>
  <c r="G168" i="1" s="1"/>
  <c r="H168" i="1" s="1"/>
  <c r="F167" i="1"/>
  <c r="G167" i="1" s="1"/>
  <c r="H167" i="1" s="1"/>
  <c r="F166" i="1"/>
  <c r="G166" i="1" s="1"/>
  <c r="H166" i="1" s="1"/>
  <c r="F165" i="1"/>
  <c r="F164" i="1"/>
  <c r="G164" i="1" s="1"/>
  <c r="H164" i="1" s="1"/>
  <c r="F163" i="1"/>
  <c r="F162" i="1"/>
  <c r="G162" i="1" s="1"/>
  <c r="H162" i="1" s="1"/>
  <c r="F161" i="1"/>
  <c r="F160" i="1"/>
  <c r="G160" i="1" s="1"/>
  <c r="H160" i="1" s="1"/>
  <c r="F159" i="1"/>
  <c r="G159" i="1" s="1"/>
  <c r="H159" i="1" s="1"/>
  <c r="F158" i="1"/>
  <c r="G158" i="1" s="1"/>
  <c r="H158" i="1" s="1"/>
  <c r="F157" i="1"/>
  <c r="F156" i="1"/>
  <c r="G156" i="1" s="1"/>
  <c r="H156" i="1" s="1"/>
  <c r="F155" i="1"/>
  <c r="F154" i="1"/>
  <c r="G154" i="1" s="1"/>
  <c r="H154" i="1" s="1"/>
  <c r="F153" i="1"/>
  <c r="F152" i="1"/>
  <c r="G152" i="1" s="1"/>
  <c r="H152" i="1" s="1"/>
  <c r="F151" i="1"/>
  <c r="G151" i="1" s="1"/>
  <c r="H151" i="1" s="1"/>
  <c r="F150" i="1"/>
  <c r="G150" i="1" s="1"/>
  <c r="H150" i="1" s="1"/>
  <c r="F149" i="1"/>
  <c r="F148" i="1"/>
  <c r="G148" i="1" s="1"/>
  <c r="H148" i="1" s="1"/>
  <c r="F147" i="1"/>
  <c r="F146" i="1"/>
  <c r="G146" i="1" s="1"/>
  <c r="H146" i="1" s="1"/>
  <c r="F145" i="1"/>
  <c r="F144" i="1"/>
  <c r="G144" i="1" s="1"/>
  <c r="H144" i="1" s="1"/>
  <c r="F143" i="1"/>
  <c r="G143" i="1" s="1"/>
  <c r="H143" i="1" s="1"/>
  <c r="F142" i="1"/>
  <c r="G142" i="1" s="1"/>
  <c r="H142" i="1" s="1"/>
  <c r="F141" i="1"/>
  <c r="F140" i="1"/>
  <c r="G140" i="1" s="1"/>
  <c r="H140" i="1" s="1"/>
  <c r="F139" i="1"/>
  <c r="F138" i="1"/>
  <c r="G138" i="1" s="1"/>
  <c r="H138" i="1" s="1"/>
  <c r="F137" i="1"/>
  <c r="F136" i="1"/>
  <c r="G136" i="1" s="1"/>
  <c r="H136" i="1" s="1"/>
  <c r="F135" i="1"/>
  <c r="G135" i="1" s="1"/>
  <c r="H135" i="1" s="1"/>
  <c r="F134" i="1"/>
  <c r="G134" i="1" s="1"/>
  <c r="H134" i="1" s="1"/>
  <c r="F133" i="1"/>
  <c r="F132" i="1"/>
  <c r="G132" i="1" s="1"/>
  <c r="H132" i="1" s="1"/>
  <c r="F131" i="1"/>
  <c r="F130" i="1"/>
  <c r="G130" i="1" s="1"/>
  <c r="H130" i="1" s="1"/>
  <c r="F129" i="1"/>
  <c r="F128" i="1"/>
  <c r="G128" i="1" s="1"/>
  <c r="H128" i="1" s="1"/>
  <c r="F127" i="1"/>
  <c r="G127" i="1" s="1"/>
  <c r="H127" i="1" s="1"/>
  <c r="F126" i="1"/>
  <c r="G126" i="1" s="1"/>
  <c r="H126" i="1" s="1"/>
  <c r="F125" i="1"/>
  <c r="F124" i="1"/>
  <c r="G124" i="1" s="1"/>
  <c r="H124" i="1" s="1"/>
  <c r="F123" i="1"/>
  <c r="F122" i="1"/>
  <c r="G122" i="1" s="1"/>
  <c r="H122" i="1" s="1"/>
  <c r="F121" i="1"/>
  <c r="F120" i="1"/>
  <c r="G120" i="1" s="1"/>
  <c r="H120" i="1" s="1"/>
  <c r="F119" i="1"/>
  <c r="G119" i="1" s="1"/>
  <c r="H119" i="1" s="1"/>
  <c r="F118" i="1"/>
  <c r="G118" i="1" s="1"/>
  <c r="H118" i="1" s="1"/>
  <c r="F117" i="1"/>
  <c r="F116" i="1"/>
  <c r="G116" i="1" s="1"/>
  <c r="H116" i="1" s="1"/>
  <c r="F115" i="1"/>
  <c r="F114" i="1"/>
  <c r="G114" i="1" s="1"/>
  <c r="H114" i="1" s="1"/>
  <c r="F113" i="1"/>
  <c r="F112" i="1"/>
  <c r="G112" i="1" s="1"/>
  <c r="H112" i="1" s="1"/>
  <c r="F111" i="1"/>
  <c r="G111" i="1" s="1"/>
  <c r="H111" i="1" s="1"/>
  <c r="F110" i="1"/>
  <c r="G110" i="1" s="1"/>
  <c r="H110" i="1" s="1"/>
  <c r="F109" i="1"/>
  <c r="F108" i="1"/>
  <c r="G108" i="1" s="1"/>
  <c r="H108" i="1" s="1"/>
  <c r="F107" i="1"/>
  <c r="F106" i="1"/>
  <c r="G106" i="1" s="1"/>
  <c r="H106" i="1" s="1"/>
  <c r="F105" i="1"/>
  <c r="F104" i="1"/>
  <c r="G104" i="1" s="1"/>
  <c r="H104" i="1" s="1"/>
  <c r="F103" i="1"/>
  <c r="G103" i="1" s="1"/>
  <c r="H103" i="1" s="1"/>
  <c r="F102" i="1"/>
  <c r="G102" i="1" s="1"/>
  <c r="H102" i="1" s="1"/>
  <c r="F101" i="1"/>
  <c r="F100" i="1"/>
  <c r="G100" i="1" s="1"/>
  <c r="H100" i="1" s="1"/>
  <c r="F99" i="1"/>
  <c r="F98" i="1"/>
  <c r="G98" i="1" s="1"/>
  <c r="H98" i="1" s="1"/>
  <c r="F97" i="1"/>
  <c r="F96" i="1"/>
  <c r="G96" i="1" s="1"/>
  <c r="H96" i="1" s="1"/>
  <c r="F95" i="1"/>
  <c r="G95" i="1" s="1"/>
  <c r="H95" i="1" s="1"/>
  <c r="F94" i="1"/>
  <c r="G94" i="1" s="1"/>
  <c r="H94" i="1" s="1"/>
  <c r="F93" i="1"/>
  <c r="F92" i="1"/>
  <c r="G92" i="1" s="1"/>
  <c r="H92" i="1" s="1"/>
  <c r="F91" i="1"/>
  <c r="F90" i="1"/>
  <c r="G90" i="1" s="1"/>
  <c r="H90" i="1" s="1"/>
  <c r="F89" i="1"/>
  <c r="F88" i="1"/>
  <c r="G88" i="1" s="1"/>
  <c r="H88" i="1" s="1"/>
  <c r="F87" i="1"/>
  <c r="G87" i="1" s="1"/>
  <c r="H87" i="1" s="1"/>
  <c r="F86" i="1"/>
  <c r="G86" i="1" s="1"/>
  <c r="H86" i="1" s="1"/>
  <c r="F85" i="1"/>
  <c r="F84" i="1"/>
  <c r="G84" i="1" s="1"/>
  <c r="H84" i="1" s="1"/>
  <c r="F83" i="1"/>
  <c r="F82" i="1"/>
  <c r="G82" i="1" s="1"/>
  <c r="H82" i="1" s="1"/>
  <c r="F81" i="1"/>
  <c r="F80" i="1"/>
  <c r="G80" i="1" s="1"/>
  <c r="H80" i="1" s="1"/>
  <c r="F79" i="1"/>
  <c r="G79" i="1" s="1"/>
  <c r="H79" i="1" s="1"/>
  <c r="F78" i="1"/>
  <c r="G78" i="1" s="1"/>
  <c r="H78" i="1" s="1"/>
  <c r="F77" i="1"/>
  <c r="F76" i="1"/>
  <c r="G76" i="1" s="1"/>
  <c r="H76" i="1" s="1"/>
  <c r="F75" i="1"/>
  <c r="F74" i="1"/>
  <c r="G74" i="1" s="1"/>
  <c r="H74" i="1" s="1"/>
  <c r="F73" i="1"/>
  <c r="F72" i="1"/>
  <c r="G72" i="1" s="1"/>
  <c r="H72" i="1" s="1"/>
  <c r="F71" i="1"/>
  <c r="G71" i="1" s="1"/>
  <c r="H71" i="1" s="1"/>
  <c r="F70" i="1"/>
  <c r="G70" i="1" s="1"/>
  <c r="H70" i="1" s="1"/>
  <c r="F69" i="1"/>
  <c r="F68" i="1"/>
  <c r="G68" i="1" s="1"/>
  <c r="H68" i="1" s="1"/>
  <c r="F67" i="1"/>
  <c r="F66" i="1"/>
  <c r="G66" i="1" s="1"/>
  <c r="H66" i="1" s="1"/>
  <c r="F65" i="1"/>
  <c r="F64" i="1"/>
  <c r="G64" i="1" s="1"/>
  <c r="H64" i="1" s="1"/>
  <c r="F63" i="1"/>
  <c r="G63" i="1" s="1"/>
  <c r="H63" i="1" s="1"/>
  <c r="F62" i="1"/>
  <c r="G62" i="1" s="1"/>
  <c r="H62" i="1" s="1"/>
  <c r="F61" i="1"/>
  <c r="F60" i="1"/>
  <c r="G60" i="1" s="1"/>
  <c r="H60" i="1" s="1"/>
  <c r="F59" i="1"/>
  <c r="F58" i="1"/>
  <c r="G58" i="1" s="1"/>
  <c r="H58" i="1" s="1"/>
  <c r="F57" i="1"/>
  <c r="F56" i="1"/>
  <c r="G56" i="1" s="1"/>
  <c r="H56" i="1" s="1"/>
  <c r="F55" i="1"/>
  <c r="G55" i="1" s="1"/>
  <c r="H55" i="1" s="1"/>
  <c r="F54" i="1"/>
  <c r="G54" i="1" s="1"/>
  <c r="H54" i="1" s="1"/>
  <c r="F53" i="1"/>
  <c r="F52" i="1"/>
  <c r="G52" i="1" s="1"/>
  <c r="H52" i="1" s="1"/>
  <c r="F51" i="1"/>
  <c r="F50" i="1"/>
  <c r="G50" i="1" s="1"/>
  <c r="H50" i="1" s="1"/>
  <c r="F49" i="1"/>
  <c r="F48" i="1"/>
  <c r="G48" i="1" s="1"/>
  <c r="H48" i="1" s="1"/>
  <c r="F47" i="1"/>
  <c r="G47" i="1" s="1"/>
  <c r="H47" i="1" s="1"/>
  <c r="F46" i="1"/>
  <c r="G46" i="1" s="1"/>
  <c r="H46" i="1" s="1"/>
  <c r="F45" i="1"/>
  <c r="F44" i="1"/>
  <c r="G44" i="1" s="1"/>
  <c r="H44" i="1" s="1"/>
  <c r="F43" i="1"/>
  <c r="G43" i="1" s="1"/>
  <c r="F42" i="1"/>
  <c r="G42" i="1" s="1"/>
  <c r="H42" i="1" s="1"/>
  <c r="F41" i="1"/>
  <c r="F40" i="1"/>
  <c r="G40" i="1" s="1"/>
  <c r="H40" i="1" s="1"/>
  <c r="F39" i="1"/>
  <c r="G39" i="1" s="1"/>
  <c r="H39" i="1" s="1"/>
  <c r="F38" i="1"/>
  <c r="G38" i="1" s="1"/>
  <c r="H38" i="1" s="1"/>
  <c r="F37" i="1"/>
  <c r="F36" i="1"/>
  <c r="G36" i="1" s="1"/>
  <c r="H36" i="1" s="1"/>
  <c r="F35" i="1"/>
  <c r="G35" i="1" s="1"/>
  <c r="F34" i="1"/>
  <c r="G34" i="1" s="1"/>
  <c r="H34" i="1" s="1"/>
  <c r="F33" i="1"/>
  <c r="G33" i="1" s="1"/>
  <c r="F32" i="1"/>
  <c r="G32" i="1" s="1"/>
  <c r="H32" i="1" s="1"/>
  <c r="F31" i="1"/>
  <c r="G31" i="1" s="1"/>
  <c r="H31" i="1" s="1"/>
  <c r="F30" i="1"/>
  <c r="G30" i="1" s="1"/>
  <c r="H30" i="1" s="1"/>
  <c r="F29" i="1"/>
  <c r="F28" i="1"/>
  <c r="G28" i="1" s="1"/>
  <c r="H28" i="1" s="1"/>
  <c r="F27" i="1"/>
  <c r="G27" i="1" s="1"/>
  <c r="F26" i="1"/>
  <c r="G26" i="1" s="1"/>
  <c r="H26" i="1" s="1"/>
  <c r="F25" i="1"/>
  <c r="G25" i="1" s="1"/>
  <c r="F24" i="1"/>
  <c r="G24" i="1" s="1"/>
  <c r="H24" i="1" s="1"/>
  <c r="F23" i="1"/>
  <c r="G23" i="1" s="1"/>
  <c r="H23" i="1" s="1"/>
  <c r="F22" i="1"/>
  <c r="G22" i="1" s="1"/>
  <c r="H22" i="1" s="1"/>
  <c r="F21" i="1"/>
  <c r="G21" i="1" s="1"/>
  <c r="F20" i="1"/>
  <c r="G20" i="1" s="1"/>
  <c r="H20" i="1" s="1"/>
  <c r="F19" i="1"/>
  <c r="G19" i="1" s="1"/>
  <c r="F18" i="1"/>
  <c r="G18" i="1" s="1"/>
  <c r="H18" i="1" s="1"/>
  <c r="F17" i="1"/>
  <c r="F16" i="1"/>
  <c r="G16" i="1" s="1"/>
  <c r="H16" i="1" s="1"/>
  <c r="F15" i="1"/>
  <c r="G15" i="1" s="1"/>
  <c r="H15" i="1" s="1"/>
  <c r="F14" i="1"/>
  <c r="G14" i="1" s="1"/>
  <c r="H14" i="1" s="1"/>
  <c r="F13" i="1"/>
  <c r="F12" i="1"/>
  <c r="G12" i="1" s="1"/>
  <c r="H12" i="1" s="1"/>
  <c r="F11" i="1"/>
  <c r="F10" i="1"/>
  <c r="G10" i="1" s="1"/>
  <c r="H10" i="1" s="1"/>
  <c r="H1123" i="1" l="1"/>
  <c r="H1140" i="1"/>
  <c r="G1116" i="1"/>
  <c r="H1116" i="1" s="1"/>
  <c r="G1140" i="1"/>
  <c r="G1117" i="1"/>
  <c r="H1117" i="1" s="1"/>
  <c r="H1115" i="1"/>
  <c r="G1110" i="1"/>
  <c r="H1110" i="1" s="1"/>
  <c r="G1134" i="1"/>
  <c r="H1134" i="1" s="1"/>
  <c r="H1100" i="1"/>
  <c r="G1135" i="1"/>
  <c r="H1135" i="1" s="1"/>
  <c r="H1119" i="1"/>
  <c r="G1096" i="1"/>
  <c r="H1096" i="1" s="1"/>
  <c r="G1136" i="1"/>
  <c r="H1136" i="1" s="1"/>
  <c r="G1097" i="1"/>
  <c r="H1097" i="1" s="1"/>
  <c r="H1094" i="1"/>
  <c r="H1102" i="1"/>
  <c r="H1120" i="1"/>
  <c r="H1095" i="1"/>
  <c r="G1122" i="1"/>
  <c r="H1122" i="1" s="1"/>
  <c r="H1130" i="1"/>
  <c r="H1133" i="1"/>
  <c r="H1129" i="1"/>
  <c r="H1127" i="1"/>
  <c r="H1124" i="1"/>
  <c r="H1113" i="1"/>
  <c r="H1114" i="1"/>
  <c r="H1090" i="1"/>
  <c r="H1092" i="1"/>
  <c r="H1098" i="1"/>
  <c r="H1087" i="1"/>
  <c r="H943" i="1"/>
  <c r="H974" i="1"/>
  <c r="H939" i="1"/>
  <c r="H1026" i="1"/>
  <c r="H960" i="1"/>
  <c r="G631" i="1"/>
  <c r="H631" i="1" s="1"/>
  <c r="G847" i="1"/>
  <c r="H847" i="1" s="1"/>
  <c r="G691" i="1"/>
  <c r="H691" i="1" s="1"/>
  <c r="G392" i="1"/>
  <c r="H392" i="1" s="1"/>
  <c r="G1030" i="1"/>
  <c r="H1030" i="1" s="1"/>
  <c r="G173" i="1"/>
  <c r="H173" i="1" s="1"/>
  <c r="G739" i="1"/>
  <c r="H739" i="1" s="1"/>
  <c r="F1024" i="1"/>
  <c r="G1024" i="1" s="1"/>
  <c r="H1024" i="1" s="1"/>
  <c r="G69" i="1"/>
  <c r="H69" i="1" s="1"/>
  <c r="G792" i="1"/>
  <c r="H792" i="1" s="1"/>
  <c r="G157" i="1"/>
  <c r="H157" i="1" s="1"/>
  <c r="G757" i="1"/>
  <c r="H757" i="1" s="1"/>
  <c r="G1004" i="1"/>
  <c r="H1004" i="1" s="1"/>
  <c r="G185" i="1"/>
  <c r="H185" i="1" s="1"/>
  <c r="G238" i="1"/>
  <c r="H238" i="1" s="1"/>
  <c r="G728" i="1"/>
  <c r="H728" i="1" s="1"/>
  <c r="G57" i="1"/>
  <c r="H57" i="1" s="1"/>
  <c r="G85" i="1"/>
  <c r="H85" i="1" s="1"/>
  <c r="G179" i="1"/>
  <c r="H179" i="1" s="1"/>
  <c r="G51" i="1"/>
  <c r="H51" i="1" s="1"/>
  <c r="G147" i="1"/>
  <c r="H147" i="1" s="1"/>
  <c r="G17" i="1"/>
  <c r="H17" i="1" s="1"/>
  <c r="G45" i="1"/>
  <c r="H45" i="1" s="1"/>
  <c r="G101" i="1"/>
  <c r="H101" i="1" s="1"/>
  <c r="G203" i="1"/>
  <c r="H203" i="1" s="1"/>
  <c r="G343" i="1"/>
  <c r="H343" i="1" s="1"/>
  <c r="G569" i="1"/>
  <c r="H569" i="1" s="1"/>
  <c r="G797" i="1"/>
  <c r="H797" i="1" s="1"/>
  <c r="G859" i="1"/>
  <c r="H859" i="1" s="1"/>
  <c r="G125" i="1"/>
  <c r="H125" i="1" s="1"/>
  <c r="G624" i="1"/>
  <c r="H624" i="1" s="1"/>
  <c r="G704" i="1"/>
  <c r="H704" i="1" s="1"/>
  <c r="G996" i="1"/>
  <c r="H996" i="1" s="1"/>
  <c r="G354" i="1"/>
  <c r="H354" i="1" s="1"/>
  <c r="G29" i="1"/>
  <c r="H29" i="1" s="1"/>
  <c r="G141" i="1"/>
  <c r="H141" i="1" s="1"/>
  <c r="G208" i="1"/>
  <c r="H208" i="1" s="1"/>
  <c r="G278" i="1"/>
  <c r="H278" i="1" s="1"/>
  <c r="G11" i="1"/>
  <c r="H11" i="1" s="1"/>
  <c r="G75" i="1"/>
  <c r="H75" i="1" s="1"/>
  <c r="G197" i="1"/>
  <c r="H197" i="1" s="1"/>
  <c r="G218" i="1"/>
  <c r="H218" i="1" s="1"/>
  <c r="G637" i="1"/>
  <c r="H637" i="1" s="1"/>
  <c r="G819" i="1"/>
  <c r="H819" i="1" s="1"/>
  <c r="F1010" i="1"/>
  <c r="G1010" i="1" s="1"/>
  <c r="H1010" i="1" s="1"/>
  <c r="G923" i="1"/>
  <c r="H923" i="1" s="1"/>
  <c r="G982" i="1"/>
  <c r="H982" i="1" s="1"/>
  <c r="G1086" i="1"/>
  <c r="H1086" i="1" s="1"/>
  <c r="G81" i="1"/>
  <c r="H81" i="1" s="1"/>
  <c r="G107" i="1"/>
  <c r="H107" i="1" s="1"/>
  <c r="G137" i="1"/>
  <c r="H137" i="1" s="1"/>
  <c r="G298" i="1"/>
  <c r="H298" i="1" s="1"/>
  <c r="G496" i="1"/>
  <c r="H496" i="1" s="1"/>
  <c r="G531" i="1"/>
  <c r="H531" i="1" s="1"/>
  <c r="G645" i="1"/>
  <c r="H645" i="1" s="1"/>
  <c r="G651" i="1"/>
  <c r="H651" i="1" s="1"/>
  <c r="H680" i="1"/>
  <c r="G699" i="1"/>
  <c r="H699" i="1" s="1"/>
  <c r="G787" i="1"/>
  <c r="H787" i="1" s="1"/>
  <c r="G821" i="1"/>
  <c r="H821" i="1" s="1"/>
  <c r="G1040" i="1"/>
  <c r="H1040" i="1" s="1"/>
  <c r="G1059" i="1"/>
  <c r="H1059" i="1" s="1"/>
  <c r="G1070" i="1"/>
  <c r="H1070" i="1" s="1"/>
  <c r="G41" i="1"/>
  <c r="H41" i="1" s="1"/>
  <c r="G53" i="1"/>
  <c r="H53" i="1" s="1"/>
  <c r="G59" i="1"/>
  <c r="H59" i="1" s="1"/>
  <c r="G65" i="1"/>
  <c r="H65" i="1" s="1"/>
  <c r="G97" i="1"/>
  <c r="H97" i="1" s="1"/>
  <c r="G113" i="1"/>
  <c r="H113" i="1" s="1"/>
  <c r="G153" i="1"/>
  <c r="H153" i="1" s="1"/>
  <c r="G169" i="1"/>
  <c r="H169" i="1" s="1"/>
  <c r="G181" i="1"/>
  <c r="H181" i="1" s="1"/>
  <c r="G187" i="1"/>
  <c r="H187" i="1" s="1"/>
  <c r="G193" i="1"/>
  <c r="H193" i="1" s="1"/>
  <c r="H294" i="1"/>
  <c r="H424" i="1"/>
  <c r="G609" i="1"/>
  <c r="H609" i="1" s="1"/>
  <c r="G627" i="1"/>
  <c r="H627" i="1" s="1"/>
  <c r="G675" i="1"/>
  <c r="H675" i="1" s="1"/>
  <c r="G693" i="1"/>
  <c r="H693" i="1" s="1"/>
  <c r="G741" i="1"/>
  <c r="H741" i="1" s="1"/>
  <c r="G747" i="1"/>
  <c r="H747" i="1" s="1"/>
  <c r="G816" i="1"/>
  <c r="H816" i="1" s="1"/>
  <c r="G827" i="1"/>
  <c r="H827" i="1" s="1"/>
  <c r="G843" i="1"/>
  <c r="H843" i="1" s="1"/>
  <c r="H962" i="1"/>
  <c r="G970" i="1"/>
  <c r="H970" i="1" s="1"/>
  <c r="H976" i="1"/>
  <c r="H1006" i="1"/>
  <c r="G1012" i="1"/>
  <c r="H1012" i="1" s="1"/>
  <c r="G1020" i="1"/>
  <c r="H1020" i="1" s="1"/>
  <c r="G1054" i="1"/>
  <c r="H1054" i="1" s="1"/>
  <c r="G1071" i="1"/>
  <c r="H1071" i="1" s="1"/>
  <c r="G319" i="1"/>
  <c r="H319" i="1" s="1"/>
  <c r="G479" i="1"/>
  <c r="H479" i="1" s="1"/>
  <c r="G619" i="1"/>
  <c r="H619" i="1" s="1"/>
  <c r="G685" i="1"/>
  <c r="H685" i="1" s="1"/>
  <c r="G771" i="1"/>
  <c r="H771" i="1" s="1"/>
  <c r="G903" i="1"/>
  <c r="H903" i="1" s="1"/>
  <c r="G91" i="1"/>
  <c r="H91" i="1" s="1"/>
  <c r="G131" i="1"/>
  <c r="H131" i="1" s="1"/>
  <c r="G163" i="1"/>
  <c r="H163" i="1" s="1"/>
  <c r="H224" i="1"/>
  <c r="G234" i="1"/>
  <c r="H234" i="1" s="1"/>
  <c r="G448" i="1"/>
  <c r="H448" i="1" s="1"/>
  <c r="G464" i="1"/>
  <c r="H464" i="1" s="1"/>
  <c r="G480" i="1"/>
  <c r="H480" i="1" s="1"/>
  <c r="G505" i="1"/>
  <c r="H505" i="1" s="1"/>
  <c r="G669" i="1"/>
  <c r="H669" i="1" s="1"/>
  <c r="G717" i="1"/>
  <c r="H717" i="1" s="1"/>
  <c r="G752" i="1"/>
  <c r="H752" i="1" s="1"/>
  <c r="G765" i="1"/>
  <c r="H765" i="1" s="1"/>
  <c r="G837" i="1"/>
  <c r="H837" i="1" s="1"/>
  <c r="H855" i="1"/>
  <c r="G998" i="1"/>
  <c r="H998" i="1" s="1"/>
  <c r="H1046" i="1"/>
  <c r="H25" i="1"/>
  <c r="G77" i="1"/>
  <c r="H77" i="1" s="1"/>
  <c r="G133" i="1"/>
  <c r="H133" i="1" s="1"/>
  <c r="G149" i="1"/>
  <c r="H149" i="1" s="1"/>
  <c r="G165" i="1"/>
  <c r="H165" i="1" s="1"/>
  <c r="H270" i="1"/>
  <c r="G290" i="1"/>
  <c r="H290" i="1" s="1"/>
  <c r="G330" i="1"/>
  <c r="H330" i="1" s="1"/>
  <c r="G362" i="1"/>
  <c r="H362" i="1" s="1"/>
  <c r="G537" i="1"/>
  <c r="H537" i="1" s="1"/>
  <c r="G595" i="1"/>
  <c r="H595" i="1" s="1"/>
  <c r="G610" i="1"/>
  <c r="H610" i="1" s="1"/>
  <c r="G621" i="1"/>
  <c r="H621" i="1" s="1"/>
  <c r="G628" i="1"/>
  <c r="H628" i="1" s="1"/>
  <c r="G640" i="1"/>
  <c r="H640" i="1" s="1"/>
  <c r="G659" i="1"/>
  <c r="H659" i="1" s="1"/>
  <c r="G707" i="1"/>
  <c r="H707" i="1" s="1"/>
  <c r="G725" i="1"/>
  <c r="H725" i="1" s="1"/>
  <c r="G731" i="1"/>
  <c r="H731" i="1" s="1"/>
  <c r="G736" i="1"/>
  <c r="H736" i="1" s="1"/>
  <c r="G789" i="1"/>
  <c r="H789" i="1" s="1"/>
  <c r="G800" i="1"/>
  <c r="H800" i="1" s="1"/>
  <c r="G805" i="1"/>
  <c r="H805" i="1" s="1"/>
  <c r="G844" i="1"/>
  <c r="H844" i="1" s="1"/>
  <c r="G915" i="1"/>
  <c r="H915" i="1" s="1"/>
  <c r="G1034" i="1"/>
  <c r="H1034" i="1" s="1"/>
  <c r="G256" i="1"/>
  <c r="H256" i="1" s="1"/>
  <c r="G384" i="1"/>
  <c r="H384" i="1" s="1"/>
  <c r="G454" i="1"/>
  <c r="H454" i="1" s="1"/>
  <c r="G872" i="1"/>
  <c r="H872" i="1" s="1"/>
  <c r="G919" i="1"/>
  <c r="H919" i="1" s="1"/>
  <c r="G845" i="1"/>
  <c r="H845" i="1" s="1"/>
  <c r="H1042" i="1"/>
  <c r="G1083" i="1"/>
  <c r="H1083" i="1" s="1"/>
  <c r="G13" i="1"/>
  <c r="H13" i="1" s="1"/>
  <c r="G37" i="1"/>
  <c r="H37" i="1" s="1"/>
  <c r="G408" i="1"/>
  <c r="H408" i="1" s="1"/>
  <c r="G664" i="1"/>
  <c r="H664" i="1" s="1"/>
  <c r="G1055" i="1"/>
  <c r="H1055" i="1" s="1"/>
  <c r="H360" i="1"/>
  <c r="G613" i="1"/>
  <c r="H613" i="1" s="1"/>
  <c r="G656" i="1"/>
  <c r="H656" i="1" s="1"/>
  <c r="G723" i="1"/>
  <c r="H723" i="1" s="1"/>
  <c r="G803" i="1"/>
  <c r="H803" i="1" s="1"/>
  <c r="G877" i="1"/>
  <c r="H877" i="1" s="1"/>
  <c r="H35" i="1"/>
  <c r="G61" i="1"/>
  <c r="H61" i="1" s="1"/>
  <c r="G83" i="1"/>
  <c r="H83" i="1" s="1"/>
  <c r="G93" i="1"/>
  <c r="H93" i="1" s="1"/>
  <c r="G121" i="1"/>
  <c r="H121" i="1" s="1"/>
  <c r="G211" i="1"/>
  <c r="H211" i="1" s="1"/>
  <c r="G226" i="1"/>
  <c r="H226" i="1" s="1"/>
  <c r="G547" i="1"/>
  <c r="H547" i="1" s="1"/>
  <c r="G635" i="1"/>
  <c r="H635" i="1" s="1"/>
  <c r="G641" i="1"/>
  <c r="H641" i="1" s="1"/>
  <c r="G653" i="1"/>
  <c r="H653" i="1" s="1"/>
  <c r="G688" i="1"/>
  <c r="H688" i="1" s="1"/>
  <c r="G701" i="1"/>
  <c r="H701" i="1" s="1"/>
  <c r="G755" i="1"/>
  <c r="H755" i="1" s="1"/>
  <c r="G795" i="1"/>
  <c r="H795" i="1" s="1"/>
  <c r="G867" i="1"/>
  <c r="H867" i="1" s="1"/>
  <c r="H43" i="1"/>
  <c r="G67" i="1"/>
  <c r="H67" i="1" s="1"/>
  <c r="G73" i="1"/>
  <c r="H73" i="1" s="1"/>
  <c r="G99" i="1"/>
  <c r="H99" i="1" s="1"/>
  <c r="G145" i="1"/>
  <c r="H145" i="1" s="1"/>
  <c r="G155" i="1"/>
  <c r="H155" i="1" s="1"/>
  <c r="G171" i="1"/>
  <c r="H171" i="1" s="1"/>
  <c r="G195" i="1"/>
  <c r="H195" i="1" s="1"/>
  <c r="G201" i="1"/>
  <c r="H201" i="1" s="1"/>
  <c r="G227" i="1"/>
  <c r="H227" i="1" s="1"/>
  <c r="H272" i="1"/>
  <c r="H390" i="1"/>
  <c r="H400" i="1"/>
  <c r="H488" i="1"/>
  <c r="G513" i="1"/>
  <c r="H513" i="1" s="1"/>
  <c r="G563" i="1"/>
  <c r="H563" i="1" s="1"/>
  <c r="H582" i="1"/>
  <c r="H648" i="1"/>
  <c r="G677" i="1"/>
  <c r="H677" i="1" s="1"/>
  <c r="G683" i="1"/>
  <c r="H683" i="1" s="1"/>
  <c r="G720" i="1"/>
  <c r="H720" i="1" s="1"/>
  <c r="G749" i="1"/>
  <c r="H749" i="1" s="1"/>
  <c r="G779" i="1"/>
  <c r="H779" i="1" s="1"/>
  <c r="H824" i="1"/>
  <c r="G829" i="1"/>
  <c r="H829" i="1" s="1"/>
  <c r="G852" i="1"/>
  <c r="H852" i="1" s="1"/>
  <c r="G880" i="1"/>
  <c r="H880" i="1" s="1"/>
  <c r="G911" i="1"/>
  <c r="H911" i="1" s="1"/>
  <c r="G927" i="1"/>
  <c r="H927" i="1" s="1"/>
  <c r="H951" i="1"/>
  <c r="H994" i="1"/>
  <c r="G1002" i="1"/>
  <c r="H1002" i="1" s="1"/>
  <c r="H1008" i="1"/>
  <c r="H1022" i="1"/>
  <c r="G1028" i="1"/>
  <c r="H1028" i="1" s="1"/>
  <c r="G1036" i="1"/>
  <c r="H1036" i="1" s="1"/>
  <c r="G1062" i="1"/>
  <c r="H1062" i="1" s="1"/>
  <c r="G240" i="1"/>
  <c r="H240" i="1" s="1"/>
  <c r="G304" i="1"/>
  <c r="H304" i="1" s="1"/>
  <c r="G368" i="1"/>
  <c r="H368" i="1" s="1"/>
  <c r="G422" i="1"/>
  <c r="H422" i="1" s="1"/>
  <c r="G456" i="1"/>
  <c r="H456" i="1" s="1"/>
  <c r="G712" i="1"/>
  <c r="H712" i="1" s="1"/>
  <c r="G968" i="1"/>
  <c r="H968" i="1" s="1"/>
  <c r="G432" i="1"/>
  <c r="H432" i="1" s="1"/>
  <c r="G781" i="1"/>
  <c r="H781" i="1" s="1"/>
  <c r="G848" i="1"/>
  <c r="H848" i="1" s="1"/>
  <c r="G109" i="1"/>
  <c r="H109" i="1" s="1"/>
  <c r="G115" i="1"/>
  <c r="H115" i="1" s="1"/>
  <c r="G139" i="1"/>
  <c r="H139" i="1" s="1"/>
  <c r="G189" i="1"/>
  <c r="H189" i="1" s="1"/>
  <c r="G266" i="1"/>
  <c r="H266" i="1" s="1"/>
  <c r="H336" i="1"/>
  <c r="H440" i="1"/>
  <c r="H455" i="1"/>
  <c r="H518" i="1"/>
  <c r="H616" i="1"/>
  <c r="G629" i="1"/>
  <c r="H629" i="1" s="1"/>
  <c r="H647" i="1"/>
  <c r="G768" i="1"/>
  <c r="H768" i="1" s="1"/>
  <c r="G784" i="1"/>
  <c r="H784" i="1" s="1"/>
  <c r="G811" i="1"/>
  <c r="H811" i="1" s="1"/>
  <c r="G851" i="1"/>
  <c r="H851" i="1" s="1"/>
  <c r="G972" i="1"/>
  <c r="H972" i="1" s="1"/>
  <c r="H21" i="1"/>
  <c r="H33" i="1"/>
  <c r="G49" i="1"/>
  <c r="H49" i="1" s="1"/>
  <c r="G89" i="1"/>
  <c r="H89" i="1" s="1"/>
  <c r="G105" i="1"/>
  <c r="H105" i="1" s="1"/>
  <c r="G117" i="1"/>
  <c r="H117" i="1" s="1"/>
  <c r="G123" i="1"/>
  <c r="H123" i="1" s="1"/>
  <c r="G129" i="1"/>
  <c r="H129" i="1" s="1"/>
  <c r="G161" i="1"/>
  <c r="H161" i="1" s="1"/>
  <c r="G177" i="1"/>
  <c r="H177" i="1" s="1"/>
  <c r="H326" i="1"/>
  <c r="H342" i="1"/>
  <c r="G370" i="1"/>
  <c r="H370" i="1" s="1"/>
  <c r="H376" i="1"/>
  <c r="G416" i="1"/>
  <c r="H416" i="1" s="1"/>
  <c r="H472" i="1"/>
  <c r="G514" i="1"/>
  <c r="H514" i="1" s="1"/>
  <c r="G643" i="1"/>
  <c r="H643" i="1" s="1"/>
  <c r="G661" i="1"/>
  <c r="H661" i="1" s="1"/>
  <c r="G667" i="1"/>
  <c r="H667" i="1" s="1"/>
  <c r="G672" i="1"/>
  <c r="H672" i="1" s="1"/>
  <c r="H696" i="1"/>
  <c r="G709" i="1"/>
  <c r="H709" i="1" s="1"/>
  <c r="G715" i="1"/>
  <c r="H715" i="1" s="1"/>
  <c r="G733" i="1"/>
  <c r="H733" i="1" s="1"/>
  <c r="H744" i="1"/>
  <c r="G763" i="1"/>
  <c r="H763" i="1" s="1"/>
  <c r="G813" i="1"/>
  <c r="H813" i="1" s="1"/>
  <c r="G835" i="1"/>
  <c r="H835" i="1" s="1"/>
  <c r="G863" i="1"/>
  <c r="H863" i="1" s="1"/>
  <c r="G875" i="1"/>
  <c r="H875" i="1" s="1"/>
  <c r="G907" i="1"/>
  <c r="H907" i="1" s="1"/>
  <c r="G980" i="1"/>
  <c r="H980" i="1" s="1"/>
  <c r="G1016" i="1"/>
  <c r="H1016" i="1" s="1"/>
  <c r="G1044" i="1"/>
  <c r="H1044" i="1" s="1"/>
  <c r="G1057" i="1"/>
  <c r="H1057" i="1" s="1"/>
  <c r="G1079" i="1"/>
  <c r="H1079" i="1" s="1"/>
  <c r="G246" i="1"/>
  <c r="H246" i="1" s="1"/>
  <c r="G264" i="1"/>
  <c r="H264" i="1" s="1"/>
  <c r="G287" i="1"/>
  <c r="H287" i="1" s="1"/>
  <c r="G310" i="1"/>
  <c r="H310" i="1" s="1"/>
  <c r="G328" i="1"/>
  <c r="H328" i="1" s="1"/>
  <c r="G632" i="1"/>
  <c r="H632" i="1" s="1"/>
  <c r="G760" i="1"/>
  <c r="H760" i="1" s="1"/>
  <c r="G935" i="1"/>
  <c r="H935" i="1" s="1"/>
  <c r="G1063" i="1"/>
  <c r="H1063" i="1" s="1"/>
  <c r="H1078" i="1"/>
  <c r="H1075" i="1"/>
  <c r="H1067" i="1"/>
  <c r="H1048" i="1"/>
  <c r="H1018" i="1"/>
  <c r="H1014" i="1"/>
  <c r="H1000" i="1"/>
  <c r="H988" i="1"/>
  <c r="H984" i="1"/>
  <c r="H986" i="1"/>
  <c r="H966" i="1"/>
  <c r="H956" i="1"/>
  <c r="H964" i="1"/>
  <c r="H938" i="1"/>
  <c r="H931" i="1"/>
  <c r="H864" i="1"/>
  <c r="H869" i="1"/>
  <c r="H776" i="1"/>
  <c r="H840" i="1"/>
  <c r="H832" i="1"/>
  <c r="H808" i="1"/>
  <c r="H773" i="1"/>
  <c r="H614" i="1"/>
  <c r="H585" i="1"/>
  <c r="H601" i="1"/>
  <c r="H494" i="1"/>
  <c r="H358" i="1"/>
  <c r="H382" i="1"/>
  <c r="H414" i="1"/>
  <c r="H446" i="1"/>
  <c r="H470" i="1"/>
  <c r="H495" i="1"/>
  <c r="H471" i="1"/>
  <c r="H374" i="1"/>
  <c r="H406" i="1"/>
  <c r="H438" i="1"/>
  <c r="H486" i="1"/>
  <c r="H510" i="1"/>
  <c r="H550" i="1"/>
  <c r="H350" i="1"/>
  <c r="H462" i="1"/>
  <c r="H487" i="1"/>
  <c r="H511" i="1"/>
  <c r="H351" i="1"/>
  <c r="H398" i="1"/>
  <c r="H430" i="1"/>
  <c r="H463" i="1"/>
  <c r="H502" i="1"/>
  <c r="H366" i="1"/>
  <c r="H478" i="1"/>
  <c r="H215" i="1"/>
  <c r="H230" i="1"/>
  <c r="H262" i="1"/>
  <c r="H286" i="1"/>
  <c r="H318" i="1"/>
  <c r="H254" i="1"/>
  <c r="H279" i="1"/>
  <c r="H302" i="1"/>
  <c r="H334" i="1"/>
  <c r="H255" i="1"/>
  <c r="H223" i="1"/>
  <c r="H271" i="1"/>
  <c r="H27" i="1"/>
  <c r="H19" i="1"/>
  <c r="F897" i="1"/>
  <c r="F950" i="1"/>
  <c r="F969" i="1"/>
  <c r="F1049" i="1"/>
  <c r="G1049" i="1" s="1"/>
  <c r="H1049" i="1" s="1"/>
  <c r="F891" i="1"/>
  <c r="H886" i="1"/>
  <c r="F899" i="1"/>
  <c r="F946" i="1"/>
  <c r="F985" i="1"/>
  <c r="G985" i="1" s="1"/>
  <c r="H985" i="1" s="1"/>
  <c r="F894" i="1"/>
  <c r="F887" i="1"/>
  <c r="H898" i="1"/>
  <c r="F944" i="1"/>
  <c r="G944" i="1" s="1"/>
  <c r="H944" i="1" s="1"/>
  <c r="F1017" i="1"/>
  <c r="G1017" i="1" s="1"/>
  <c r="H1017" i="1" s="1"/>
  <c r="E1150" i="1"/>
  <c r="H883" i="1"/>
  <c r="F893" i="1"/>
  <c r="F889" i="1"/>
  <c r="F940" i="1"/>
  <c r="F895" i="1"/>
  <c r="F954" i="1"/>
  <c r="F1033" i="1"/>
  <c r="G1033" i="1" s="1"/>
  <c r="H1033" i="1" s="1"/>
  <c r="F885" i="1"/>
  <c r="F890" i="1"/>
  <c r="G890" i="1" s="1"/>
  <c r="H890" i="1" s="1"/>
  <c r="F942" i="1"/>
  <c r="G942" i="1" s="1"/>
  <c r="H942" i="1" s="1"/>
  <c r="F1001" i="1"/>
  <c r="F959" i="1"/>
  <c r="G959" i="1" s="1"/>
  <c r="H959" i="1" s="1"/>
  <c r="F975" i="1"/>
  <c r="G975" i="1" s="1"/>
  <c r="H975" i="1" s="1"/>
  <c r="F991" i="1"/>
  <c r="F1007" i="1"/>
  <c r="F1023" i="1"/>
  <c r="G1023" i="1" s="1"/>
  <c r="H1023" i="1" s="1"/>
  <c r="F1039" i="1"/>
  <c r="G1039" i="1" s="1"/>
  <c r="H1039" i="1" s="1"/>
  <c r="H884" i="1"/>
  <c r="H888" i="1"/>
  <c r="H892" i="1"/>
  <c r="H896" i="1"/>
  <c r="F965" i="1"/>
  <c r="G965" i="1" s="1"/>
  <c r="H965" i="1" s="1"/>
  <c r="F981" i="1"/>
  <c r="G981" i="1" s="1"/>
  <c r="H981" i="1" s="1"/>
  <c r="F997" i="1"/>
  <c r="F1013" i="1"/>
  <c r="F1029" i="1"/>
  <c r="F1045" i="1"/>
  <c r="G1045" i="1" s="1"/>
  <c r="H1045" i="1" s="1"/>
  <c r="F971" i="1"/>
  <c r="F987" i="1"/>
  <c r="F1003" i="1"/>
  <c r="F1019" i="1"/>
  <c r="G1019" i="1" s="1"/>
  <c r="H1019" i="1" s="1"/>
  <c r="F1035" i="1"/>
  <c r="F961" i="1"/>
  <c r="F977" i="1"/>
  <c r="F993" i="1"/>
  <c r="G993" i="1" s="1"/>
  <c r="H993" i="1" s="1"/>
  <c r="F1009" i="1"/>
  <c r="F1025" i="1"/>
  <c r="F1041" i="1"/>
  <c r="H948" i="1"/>
  <c r="H952" i="1"/>
  <c r="F967" i="1"/>
  <c r="F983" i="1"/>
  <c r="F999" i="1"/>
  <c r="F1015" i="1"/>
  <c r="G1015" i="1" s="1"/>
  <c r="H1015" i="1" s="1"/>
  <c r="F1031" i="1"/>
  <c r="F1047" i="1"/>
  <c r="F957" i="1"/>
  <c r="F973" i="1"/>
  <c r="G973" i="1" s="1"/>
  <c r="H973" i="1" s="1"/>
  <c r="F989" i="1"/>
  <c r="F1005" i="1"/>
  <c r="F1021" i="1"/>
  <c r="F1037" i="1"/>
  <c r="G1037" i="1" s="1"/>
  <c r="H1037" i="1" s="1"/>
  <c r="H941" i="1"/>
  <c r="H945" i="1"/>
  <c r="H949" i="1"/>
  <c r="H953" i="1"/>
  <c r="F963" i="1"/>
  <c r="F979" i="1"/>
  <c r="G979" i="1" s="1"/>
  <c r="H979" i="1" s="1"/>
  <c r="F995" i="1"/>
  <c r="F1011" i="1"/>
  <c r="F1027" i="1"/>
  <c r="F1043" i="1"/>
  <c r="G1043" i="1" s="1"/>
  <c r="H1043" i="1" s="1"/>
  <c r="G989" i="1" l="1"/>
  <c r="H989" i="1" s="1"/>
  <c r="G983" i="1"/>
  <c r="H983" i="1" s="1"/>
  <c r="G1027" i="1"/>
  <c r="H1027" i="1" s="1"/>
  <c r="G967" i="1"/>
  <c r="H967" i="1" s="1"/>
  <c r="G899" i="1"/>
  <c r="H899" i="1" s="1"/>
  <c r="G1011" i="1"/>
  <c r="H1011" i="1" s="1"/>
  <c r="G957" i="1"/>
  <c r="H957" i="1" s="1"/>
  <c r="G961" i="1"/>
  <c r="H961" i="1" s="1"/>
  <c r="G1007" i="1"/>
  <c r="H1007" i="1" s="1"/>
  <c r="G940" i="1"/>
  <c r="H940" i="1" s="1"/>
  <c r="G950" i="1"/>
  <c r="H950" i="1" s="1"/>
  <c r="G971" i="1"/>
  <c r="H971" i="1" s="1"/>
  <c r="G946" i="1"/>
  <c r="H946" i="1" s="1"/>
  <c r="G991" i="1"/>
  <c r="H991" i="1" s="1"/>
  <c r="G1031" i="1"/>
  <c r="H1031" i="1" s="1"/>
  <c r="G1041" i="1"/>
  <c r="H1041" i="1" s="1"/>
  <c r="G1013" i="1"/>
  <c r="H1013" i="1" s="1"/>
  <c r="G885" i="1"/>
  <c r="H885" i="1" s="1"/>
  <c r="G893" i="1"/>
  <c r="H893" i="1" s="1"/>
  <c r="G887" i="1"/>
  <c r="H887" i="1" s="1"/>
  <c r="G987" i="1"/>
  <c r="H987" i="1" s="1"/>
  <c r="G954" i="1"/>
  <c r="H954" i="1" s="1"/>
  <c r="G895" i="1"/>
  <c r="H895" i="1" s="1"/>
  <c r="G897" i="1"/>
  <c r="H897" i="1" s="1"/>
  <c r="G1047" i="1"/>
  <c r="H1047" i="1" s="1"/>
  <c r="G1029" i="1"/>
  <c r="H1029" i="1" s="1"/>
  <c r="G889" i="1"/>
  <c r="G891" i="1"/>
  <c r="H891" i="1" s="1"/>
  <c r="G1021" i="1"/>
  <c r="H1021" i="1" s="1"/>
  <c r="G1025" i="1"/>
  <c r="H1025" i="1" s="1"/>
  <c r="G997" i="1"/>
  <c r="H997" i="1" s="1"/>
  <c r="G894" i="1"/>
  <c r="H894" i="1" s="1"/>
  <c r="G999" i="1"/>
  <c r="H999" i="1" s="1"/>
  <c r="G1001" i="1"/>
  <c r="H1001" i="1" s="1"/>
  <c r="G977" i="1"/>
  <c r="H977" i="1" s="1"/>
  <c r="G995" i="1"/>
  <c r="H995" i="1" s="1"/>
  <c r="G1035" i="1"/>
  <c r="H1035" i="1" s="1"/>
  <c r="G963" i="1"/>
  <c r="H963" i="1" s="1"/>
  <c r="G1005" i="1"/>
  <c r="H1005" i="1" s="1"/>
  <c r="G1009" i="1"/>
  <c r="H1009" i="1" s="1"/>
  <c r="G1003" i="1"/>
  <c r="H1003" i="1" s="1"/>
  <c r="G969" i="1"/>
  <c r="H969" i="1" s="1"/>
  <c r="G1150" i="1" l="1"/>
  <c r="H1151" i="1" s="1"/>
  <c r="H889" i="1"/>
  <c r="H1150" i="1" s="1"/>
</calcChain>
</file>

<file path=xl/sharedStrings.xml><?xml version="1.0" encoding="utf-8"?>
<sst xmlns="http://schemas.openxmlformats.org/spreadsheetml/2006/main" count="2289" uniqueCount="273">
  <si>
    <t xml:space="preserve">          DIRECCION GENERAL DE ALIANZAS PUBLICO PRIVADAS</t>
  </si>
  <si>
    <t>Relación y control de activos fijos y Depreciación acumulada</t>
  </si>
  <si>
    <r>
      <t xml:space="preserve">Fecha </t>
    </r>
    <r>
      <rPr>
        <sz val="9"/>
        <rFont val="Aptos Narrow"/>
        <family val="2"/>
        <scheme val="minor"/>
      </rPr>
      <t>Adquisición</t>
    </r>
  </si>
  <si>
    <t>P R O V E E D O R</t>
  </si>
  <si>
    <t>Unidad</t>
  </si>
  <si>
    <t>Descripción del bien</t>
  </si>
  <si>
    <t>VALOR</t>
  </si>
  <si>
    <t>DEPRECIACION</t>
  </si>
  <si>
    <t>NETO</t>
  </si>
  <si>
    <t>MENSUAL</t>
  </si>
  <si>
    <t>ACUMULADA</t>
  </si>
  <si>
    <t>OFFITEK, SRL</t>
  </si>
  <si>
    <t>Laptop Dell Inspiron 7000/15.6 FHD/INTER CORE 17-8550U/32 GB RAM/250 ssd  ITB HDD, GPU: ENVIDIA GEFORCE MX 130, 5GB.</t>
  </si>
  <si>
    <t>Laptop 15.6 PULG HP 250/ GEN. 10 G7 17-1065G7/8GB RAM /256 GB SSD, GRAFICA: INTEL IRIS PLUS.</t>
  </si>
  <si>
    <t>MAC I5 RETINA DISPLAY 5K 3.1GHZ 6 CORE/ 8GB/256SSD/RADEON PRO 5300 4GB/ PANTALLA 27 PULG / SISTEMA OPERATIVO ios.5k /I5</t>
  </si>
  <si>
    <t>Enfoque Digital</t>
  </si>
  <si>
    <t>Cámara Sony Digital ILCE-6400L/B WW715296, con Lente intercambiable Sony 16-50 mmt/3,5-5.6; Tripode Ultimax 60¨; Memoria Sabdisk Extreme SD 64gb 150 mb/s 4k; y Bulto Genérico.</t>
  </si>
  <si>
    <t>Santo Domingo Motors Company</t>
  </si>
  <si>
    <t>Camioneta Chevrolet, Modelo Colorado, Color Blanco, Año: 2020</t>
  </si>
  <si>
    <t>Flow, SRL</t>
  </si>
  <si>
    <t>Escritorio 1.20Mx0.60M base de 4 apoyo,acabado en pintura electrostática gris granito, tope en melamina laminado contrachapado hidrófugo en color roble medio,faldón en melanina con soporte de fijación en acero</t>
  </si>
  <si>
    <t>Escritorio 1.20Mx0.60M base tubular de 4 apoyo,acabado en pintura electrostática gris granito, tope en melamina laminado contrachapado hidrófugo en color roble medio,faldón en melanina con soporte de fijación en acero. Laterial integrado</t>
  </si>
  <si>
    <t>Screen para división de escritorio en cristal o metal</t>
  </si>
  <si>
    <t>Escritorio 1.40Mx0.60M base de 4 apoyo,acabado en pintura electrostática gris granito, tope en melamina laminado contrachapado hidrófugo en color roble medio,faldón en melanina con soporte de fijación en acero. Laterial integrado</t>
  </si>
  <si>
    <t xml:space="preserve">Escritorio 1.40Mx0.60M base de 4 apoyo,acabado en pintura electrostática gris granito, tope en melamina laminado contrachapado hidrófugo en color roble medio,faldón en melanina con soporte de fijación en acero. </t>
  </si>
  <si>
    <t>Escritorio 1.60Mx0.60M base de 4 apoyo,acabado en pintura electrostática gris granito, tope en melamina laminado contrachapado hidrófugo en color roble medio,faldón en melanina con soporte de fijación en acero. Lateral integrado</t>
  </si>
  <si>
    <t>Escritorio 1.40Mx0.60M con credenza lateral integrada con gavetas con 2 llaves, base de apoyo cuadrada color gris granito, tope y faldon en melamina laminado contrachapado hidrófugo en color roble medio</t>
  </si>
  <si>
    <t>Escritorio 1.60Mx0.60M con credenza lateral integrada con gavetas con 2 llaves, base de apoyo cuadrada color gris granito, tope y faldon en melamina contrachapado hidrófugo en color roble medio</t>
  </si>
  <si>
    <t>Tope lateral escritorio 1.00m x 0.45m OF20100WO</t>
  </si>
  <si>
    <t>Pata tubular 4cm grosor LF57PN4cm</t>
  </si>
  <si>
    <t>Sillon ejecutivo en pu, base cromada, mecanismo multifuncion, 1 posicion, asiento microinyectado B6013A</t>
  </si>
  <si>
    <t>Escritorio 1.40m x 0.75m c/base de 4 apoyos, tope en melamina laminado contrachapado, soporte de fijacion en acero OF20ER21-14</t>
  </si>
  <si>
    <t>Credenza 800W*400D*800H en melanina contrapachado hidrófugo en color roble medio con puertas batientes</t>
  </si>
  <si>
    <t>Credenza 800W*400D*800H en melanina contrapachado hidrófugo en color roble medio con puertas corredizas</t>
  </si>
  <si>
    <t>Credenza 1600W*400D*800H, puertas abatibles color roble medio tiradores color aluminio</t>
  </si>
  <si>
    <t>Archivo rodante de 400W*480D*550H en melamina contrapachado color roble medio de 3 gavetas, tiradores en color aluminio, cerradura y dos llaves</t>
  </si>
  <si>
    <t>Archivo verticial 4 gavetas con tirador integrado color gris, sistema antivuelco para documentos 8 1/2 x 13, pintura electrostatica con llave</t>
  </si>
  <si>
    <t>Silla Técnica negra, brazos ajustables, soporte lumbar</t>
  </si>
  <si>
    <t>Silla plástica sin brazos en polipropileno, refuerzo en fibra de vidrio, color azul marino</t>
  </si>
  <si>
    <t>Mesa de reuniones con tope redondo en melamina contrapachado hidrófugo color roble medio de 0.80M de diametro con base color negro</t>
  </si>
  <si>
    <t>Mesa de reuniones con tope redondo en melamina contrapachado hidrófugo color roble medio de 1.00M de diametro con base color negro</t>
  </si>
  <si>
    <t>Mesa de reuniones de 2.4Mx1.20M, base en melamina color gris granito, tope en melamina contrapachado hidrófugo color roble medio con 2 pasacables</t>
  </si>
  <si>
    <t>Mesa de reuniones de 4.60Mx1.20M, base en melamina con detalles metálicos, tope en melamina contrachapado hidrófugo, 2 pasacables, color roble medio</t>
  </si>
  <si>
    <t>Silla Ejecutiva tapizada en piel genuina grado A color negro, brazos fijos acolchados, soporte lumbar y cervical, altura ajustable, reclinación ajustable, base cromada de 5 apoyos, mecanismo ajustable</t>
  </si>
  <si>
    <t>Silla de visita en piel genuina grado A color negro, brazos fijos acolchados, soporte lumbar, base tipo patin antideslizante</t>
  </si>
  <si>
    <t>Mesa de reuniones con tope redondo en melamina contrapachado hidrófugo color roble medio de 1.20M de diametro con base color negro</t>
  </si>
  <si>
    <t>Silla Semi-ejecutiva tapizada en piel genuina grado A color negro, brazos fijos acolchados, soporte lumbar, altura ajustable, reclinación ajustable, base cromada de 5 apoyos, mecanismo ajustable</t>
  </si>
  <si>
    <t>Silla Semi-ejecutivo ergonomico tapizada en piel grado A, soporte lumbar, brazos fijos acolchados, altura ajustable, reclinación ajustable, base cromada de 5 apoyos, mecanismo ajustable</t>
  </si>
  <si>
    <t>estanteria alta de 1Mx0.40x2M en melamina color roble medio</t>
  </si>
  <si>
    <t>IQTEK Solutions, SRL</t>
  </si>
  <si>
    <t>smart UPS ablerex modelo Taurus 30DVA doble conversion                    Bateria S/N 2009600005                                     Tarjeta de red AB-TAURSNMPV</t>
  </si>
  <si>
    <t>BLAJIM, SRL</t>
  </si>
  <si>
    <t>Butaca de exterior apilable, de resina duradera resistente a la intermperie, reforzada con fibra de vidrio. Protegido contra rayos UV</t>
  </si>
  <si>
    <t>Mesa de resina duradera en fibra sintetica, resistente a la intermperie, reforzada con fibra de vidrio</t>
  </si>
  <si>
    <t>ANTONIO P. HACHE &amp; CO., SAS</t>
  </si>
  <si>
    <t>Butaca de 3 personas con brazos, patas aluminio color plateado, tapizado en pielina negra. 1.64x0.74</t>
  </si>
  <si>
    <t>Butaca de 1 personas con brazos, patas aluminio color plateado, tapizado en pielina negra. 0.80x0.74</t>
  </si>
  <si>
    <t>Estacion modular de 1.20 (escritorio, gabinete, aereo y en color pinacle seleccionado para los topes. Tapizado en tela azul para los paneles, gabinetes aereo metal color gris)</t>
  </si>
  <si>
    <t>Mesa auxiliar en madera enchapada. 23"x17"x23", tope negro</t>
  </si>
  <si>
    <t>Mesa de centro en madera. 47"x15"x23", tope negro</t>
  </si>
  <si>
    <t>Sofa de 3 personas modelo Grove con brazos, tapizado en pielina color WP92, patas en metall color charcol. 1.97x0.79</t>
  </si>
  <si>
    <t>Sofa de 1 personas modelo Grove con brazos, tapizado en pielina color WP92, patas en metall color charcol. 1.97x0.79</t>
  </si>
  <si>
    <t>Mesa lateral en madera. 23"x17x23</t>
  </si>
  <si>
    <t>Sofa de 2 personas modelo Grove sin brazos y con mesa de centro integrada en laminado pinnacle, tapizado en pielina color WP92, patas en metal color sirvel. 1.81x0.79</t>
  </si>
  <si>
    <t>Sofa de 1 personas modelo Grove sin brazos, tapizado en pielina color WP92, patas en metal color charcol. 0.601x0.79</t>
  </si>
  <si>
    <t>Mesa de centro modelo Flock, 24x24, laminado Skyline Walnut, patas en metal color charcol</t>
  </si>
  <si>
    <t>Wendy´s Muebles, SRL</t>
  </si>
  <si>
    <t>Nevera Ejec. American Plateada NBS-4</t>
  </si>
  <si>
    <t>Bebedero DAIWA DW-1175 gris botellón Oculto. Agua fria/ambiente/caliente</t>
  </si>
  <si>
    <t>Tostadora Oster CG-120</t>
  </si>
  <si>
    <t>La Innovación, SRL</t>
  </si>
  <si>
    <t>Cafetera Black&amp;Decker CM1105B 12 tazas, negra digital</t>
  </si>
  <si>
    <t>Cafetera Black&amp;Decker CMU4010 40 tazas</t>
  </si>
  <si>
    <t>Estufa electrica Black&amp;Decker DB1002B 2Q</t>
  </si>
  <si>
    <t>Horno electrico Black&amp;Decker TO1950SB 13L 1700W INOX</t>
  </si>
  <si>
    <t>Licuadora Black&amp;Decker BL 1650S 2 vel. 1.5L INOX vaso de vidrio</t>
  </si>
  <si>
    <t>Nevera Samsung RT46K6631SL/AP 16' INOX TM DISP</t>
  </si>
  <si>
    <t>Nevera Whirlpool WT1230K 12' INOX TM XPERT</t>
  </si>
  <si>
    <t>Aspiradora Black&amp;Decker HFEJ415JWMF22, portátil 30W, 500ML p/piso y techo</t>
  </si>
  <si>
    <t>Microondas Samsung MS32J5133AM/AP, negro 1.1' 750W espejo</t>
  </si>
  <si>
    <t>Muebles Omar, S. A.</t>
  </si>
  <si>
    <t>Silla de visitas brazos aereos, soporte lumbar ajustable base tipo patin con antideslizantes, en color negro, asiento en tela, respaldo en malla color negro</t>
  </si>
  <si>
    <t>Bancada en metal 2 personas, ergonómica, asientos en polipropileno</t>
  </si>
  <si>
    <t>Mesa en polipropileno color blanco de 0.70m x 0.70m</t>
  </si>
  <si>
    <t>Mesa de buffet multiusos, área de cocina</t>
  </si>
  <si>
    <t>Silla ejecutiva con brazos ajustables en altura, mecanismo sincronizado, asiento ajustable en altura y en profundidad, en tela negra, respaldo en malla negra, bloqueo y desbloqueo en reclinación de respaldo, base cromada de 5 ruedas, soporte lumbar ajustable en altura, cabecera</t>
  </si>
  <si>
    <t>Silla semiejecutiva, base en metal,brazos y altura ajustable, inclinación de la reclinación ajustable, asiento en tela, respaldo en negra, bloqueo y desbloqueo de reclinación, soporte lumbar con regulación hacia arriba y abajo, asiento ajustable en profundidad</t>
  </si>
  <si>
    <t>Brothers RSR Supply Offices, SRL</t>
  </si>
  <si>
    <t>Maquinaria de lavado a presión sistema de bombeo de agua. Alta presión 2030 PSI</t>
  </si>
  <si>
    <t>Blady &amp; Asociados, SRL</t>
  </si>
  <si>
    <t>Camioneta Chevrolet, Modelo Colorado LTZ, Color Blanco, Año: 2022</t>
  </si>
  <si>
    <t>Genius Print Graphic, SRL</t>
  </si>
  <si>
    <t>Podium de acrilico transparente de 9MM, logo en vinil 46", altura tope 24x18"</t>
  </si>
  <si>
    <t>Metro Tecnología, SRL</t>
  </si>
  <si>
    <t>Reloj biométrico control de asistencia de reconocimiento facialXKTCO ME160 (INSTALADO)</t>
  </si>
  <si>
    <t>Actualidad V D, SRL</t>
  </si>
  <si>
    <t xml:space="preserve">Mesa plegadiza rectangular 72 x 30 </t>
  </si>
  <si>
    <t>Silla Chiavari color transparente en polipropileno con refuerzo de fibra de vidrio, tamaño 16"</t>
  </si>
  <si>
    <t>Trameria metálica de cargas ligeras de 1.80M x0.90Mx0.40M. 5 niveles de almacenaje con bandejas metálicas como superficie y capacidad de carga de 250 lbs. Por nivel</t>
  </si>
  <si>
    <t>Trameria metálica de cargas ligeras de 1.80M x1.00Mx0.40M. 5 niveles de almacenaje con bandejas metálicas como superficie y capacidad de carga de 250 lbs. Por nivel</t>
  </si>
  <si>
    <t>Mesa plegable blanca de 94 x 30</t>
  </si>
  <si>
    <t>Portasaco ejecutvo en madera c/oscuro y metal cromado</t>
  </si>
  <si>
    <t>Cecomsa, SRL</t>
  </si>
  <si>
    <t>Calculadora Sharp de mesa, 12 digitos (2630PIII)</t>
  </si>
  <si>
    <t>Servidor Dell Poweredge R740 tipo Rack 2U. Procesador 2x Intel Xeon Silver 42082.1G, RAM 256GB, 6 discos 480GB SSD SATA,</t>
  </si>
  <si>
    <t>Gabinete de Rack Newlink</t>
  </si>
  <si>
    <t>Switch Rackmount KVD Console StartTech</t>
  </si>
  <si>
    <t>Computadora Dell OptiPlex 7070 Micro. Incluye Moniter DellE2420 24 pulgs.</t>
  </si>
  <si>
    <t>Laptop A, portátil Dell Latitude 3520</t>
  </si>
  <si>
    <t>Laptop B, portátil Dell Latitude 3520</t>
  </si>
  <si>
    <t>Laptop C, portátil Dell Latitude 3520</t>
  </si>
  <si>
    <t>Monitor Dell P2719H, 27 pulgadas</t>
  </si>
  <si>
    <t>Docking Station Dell Dock - WD19S 90W Power Delivery - 130AC</t>
  </si>
  <si>
    <t>Impresora EPSON L4160 Multifuncional P/S/C Ecotank</t>
  </si>
  <si>
    <t>Avelock Dominicana SRL</t>
  </si>
  <si>
    <t>Radio Quantun Portatil QP-550 16 CH 4W 400-47</t>
  </si>
  <si>
    <t>Flow mobiliario Institucional SRL</t>
  </si>
  <si>
    <t>Escritorio 1.20 mx 0.60M con base 4 apoyos, acabado en pintura electrostática color gris granito, tope en melamina laminado contrachapado Hidrofugo en color roble medio faldon en melamina con soporte de finacion en acero</t>
  </si>
  <si>
    <t>Escritorio 1.20 mx 0.60M con base 4 apoyos, acabado en pintura electrostática color gris granito, tope en melamina laminado contrachapado Hidrofugo en color roble medio faldon en melamina con soporte de finacion en acero con lateral integrado</t>
  </si>
  <si>
    <t>Escritorio 1.40 mx 0.75M con base 4 apoyos, acabado en pintura electrostática color gris granito, tope en melamina laminado contrachapado Hidrofugo en color roble medio faldon en melamina con soporte de finacion en acero</t>
  </si>
  <si>
    <t>Modulo rodante 0.40x0.48mx0.55m en melamina contrachapado hidrofugo en color roble oscuro 3 gavetas , 2 gavetas tipo lapiz y una tipo archivo, tiradores minimalistas en color aluminio, cerradura y 2 llaves</t>
  </si>
  <si>
    <t>Credenza 0.80MX0.40M EN MELAMINA CONTRACHAPADO HIDROFUGO EN COLOR ROBLE MEDIO CON PUERTAS CORREDIZAS, TIRADORES MINIMALISTAS EN COLOR ALUMINIO, CERRADURA Y 2 LLAVE.</t>
  </si>
  <si>
    <t>Credenza 1.60x0.40m en melamina contrachapado hidrofugo en color roble medio con puertas corredizas, tiradores minimalistas en color aluminio, cerradura y 4 llaves</t>
  </si>
  <si>
    <t>Estante con puertas cristal 800WX400DX2000H walnut oscuro</t>
  </si>
  <si>
    <t>Silla de visita con apoya brazos aereos, soporte lumbar ajustable, base tipo patin antidelizante en metal color negro, asiento en tela color negro, respaldo malla color negro</t>
  </si>
  <si>
    <t>Escritorio ejecutivo color roble medio 2.40mx1.30m con 2 pasa cables color negro</t>
  </si>
  <si>
    <t>Credenza 1.60x0.40m en melamina contrachapado hidrofugo en color roble medio con puertas abatibles, tiradores minimalistas en color aluminio, cerradura y 4 llaves</t>
  </si>
  <si>
    <t xml:space="preserve">Omar Muebles </t>
  </si>
  <si>
    <t>Silla semi ejecutiva con brazos ajustable en altura , mecanismo sincronizado, asiento ajustable ebaltura y en profundidad en tela color negro, bloqueo y desbloqueo de reclinacion de respaldo, base cromada de 5 ruedas de apoyo, soporte lumbar ajustable en altura</t>
  </si>
  <si>
    <t>Silla tecnica negra con soporte lumbar y brazos ajustables, base de 5 apoyos en nylon negro</t>
  </si>
  <si>
    <t>Archivo vertical 4 gavetas color gris 8 1/2x13</t>
  </si>
  <si>
    <t>Armario metal 2 puertas color gris 72x36</t>
  </si>
  <si>
    <t>Silla ejecutiva con brazos ajustable en altura mecanismo sincronizado, asiento ajustable en altura y en profundidad, tela color negro, bloqueo y desbloqueo de reclinacion de respaldo, base cromada de 5 ruedas de apoyo, soporte lumbar</t>
  </si>
  <si>
    <t>TCO Networks, SRL</t>
  </si>
  <si>
    <t>Camara Web logitech HD pro c920S</t>
  </si>
  <si>
    <t>Teclado logitech K230</t>
  </si>
  <si>
    <t>Importadora Dopel, SRL</t>
  </si>
  <si>
    <t xml:space="preserve">Validadora Acroprint ES-900 </t>
  </si>
  <si>
    <t>Simbel, SRL</t>
  </si>
  <si>
    <t>Objetivo 24-105mmf 41 IIUSM</t>
  </si>
  <si>
    <t>Pointer señalizador laser</t>
  </si>
  <si>
    <t>Sistema de microfono inalambrico</t>
  </si>
  <si>
    <t>Lola 5 Multiservices, SRL</t>
  </si>
  <si>
    <t>TV LED 85 pulg Crystal flat small dolby vision HDR, resolution 4ky 120Hz, 2 puestos HDMI y diseño s/borde instalacion incluida</t>
  </si>
  <si>
    <t>TV LED 75 pulg Crystal flat small dolby vision HDR, resolution 4ky 120Hz, 2 puestos HDMI y diseño s/borde instalacion incluida</t>
  </si>
  <si>
    <t>TV LED 43 pulg Crystal flat small dolby vision HDR, resolution 4ky 120Hz, 2 puestos HDMI y diseño s/borde instalacion incluida</t>
  </si>
  <si>
    <t>Proyector Prof Epson Pro ex1000 4500 Lumesn laser 2x HDMI ETH USB VGA UAX Inst incluida</t>
  </si>
  <si>
    <t>Pantalla motorizada  para proyeccion 100 pulg (inst incluida)</t>
  </si>
  <si>
    <t>Consola de audio digital 12 canales</t>
  </si>
  <si>
    <t>Set Micrófonos Inhalámbrico</t>
  </si>
  <si>
    <t>Micrófono Podium condenser "cuello de ganzo"</t>
  </si>
  <si>
    <t>Audio amplificador montaje en gabinete</t>
  </si>
  <si>
    <t>Audio procesador efectos y equializaciones stereo</t>
  </si>
  <si>
    <t>Bocina empotrable pasiva 8"</t>
  </si>
  <si>
    <t>Gabinete para equipos puerta de cristal 9u</t>
  </si>
  <si>
    <t>Bandeja fija para gabinete</t>
  </si>
  <si>
    <t>Bandeja tipo gaveta para gabinete</t>
  </si>
  <si>
    <t>Audio meduza CAT6 XLR</t>
  </si>
  <si>
    <t>Offitek, SRL</t>
  </si>
  <si>
    <t>Dell Optiplex 5090 micro personal intel core i7 11700t 1.4con monitor led 2420h 24 pulg 3 anos de garantia</t>
  </si>
  <si>
    <t>Laptop Dell Vostro 15 Intel Core 11th Generation i7 11370H Processor Quad Core Up to 4..80HGZ 12MB 3anos de garantia</t>
  </si>
  <si>
    <t>laptop Dell Xps 13 intel core 11th Gener i7 1165g7 Quad core  up to 4.70ghz 12 mb  garantia 3 anos</t>
  </si>
  <si>
    <t>Imac 27 pul g 2020 .3. GHZ intel core i5 6 core 10th gen 116gb  of ddr 4 ram 512gb</t>
  </si>
  <si>
    <t>Scanner scan Fujitsu IX 1600</t>
  </si>
  <si>
    <t>Docking Station wd 19 1 usb c 3.1 gen 2 2. USB 31, HDMI 2.0</t>
  </si>
  <si>
    <t>Lente Canon EF-S-18 135mm f3 5-5.6 is nano usm soni</t>
  </si>
  <si>
    <t xml:space="preserve">Flash Godox TT600 </t>
  </si>
  <si>
    <t>Aro de luz 8 con stad</t>
  </si>
  <si>
    <t>Antonio P. Hache &amp; Co</t>
  </si>
  <si>
    <t>Piezas separacion de escritorios</t>
  </si>
  <si>
    <t>Blady &amp; Asoc. SRL</t>
  </si>
  <si>
    <t>Chevrolet colorado</t>
  </si>
  <si>
    <t>Costo de placa</t>
  </si>
  <si>
    <t>Trituradora de papel 10 a 12 EX 10-5</t>
  </si>
  <si>
    <t>Mercantil Rami SRL</t>
  </si>
  <si>
    <t>Aspiradora 12v portatil 120w</t>
  </si>
  <si>
    <t>Sistema de seguridad y control de entrada y salida de vehículos</t>
  </si>
  <si>
    <t>Aire Acondicionado Precision Stulz sala 80 8Kw</t>
  </si>
  <si>
    <t>Uxmal Comercial, SRL</t>
  </si>
  <si>
    <t>Switch LAN TP-LINK 24 puestos</t>
  </si>
  <si>
    <t>Cámara de seguridad para exterior</t>
  </si>
  <si>
    <t>Squiare Solution, SRL</t>
  </si>
  <si>
    <t>Implementación de Sistema de Monitoreo y Evaluación PEI y POA</t>
  </si>
  <si>
    <t>STA Dominicana - Sistemas y Tecnologias Aplicadas, SRL</t>
  </si>
  <si>
    <t>Detector de metales inteligentes en arco de puerta tipo alfa y omega…</t>
  </si>
  <si>
    <t>Detector de metales manual c/baterias recargables…</t>
  </si>
  <si>
    <t>Archivo de alta Densidad manual marca Mercury 6 carros</t>
  </si>
  <si>
    <t>Archivo de alta Densidad manual marca Mercury 3 carros</t>
  </si>
  <si>
    <t>Armeria ERM, SRL</t>
  </si>
  <si>
    <t>Escopeta "Armed" Cal. 12  Mod. Vector 2 Bull Pup</t>
  </si>
  <si>
    <t>Pistola Ceonic mod. ISSC M22, cal. 9mm</t>
  </si>
  <si>
    <t>Detector de metal manual</t>
  </si>
  <si>
    <t>IT Global Enterprise Services, INC</t>
  </si>
  <si>
    <t>Firewall de equipos de computos y red (FortiCare y FortiGuard)</t>
  </si>
  <si>
    <t>Switch controller para datacenter</t>
  </si>
  <si>
    <t>Armeria Fortuna, SRL</t>
  </si>
  <si>
    <t>Macana expandible de 26" con su porta macana</t>
  </si>
  <si>
    <t>Canana vianchi de nylon</t>
  </si>
  <si>
    <t>Caja de seguridad Matersafe 30FPN L1</t>
  </si>
  <si>
    <t>Caja de seguridad Master SS-700</t>
  </si>
  <si>
    <t>Tester Schumacher BT-100 bateria</t>
  </si>
  <si>
    <t>Cía Dom. De Telefonos</t>
  </si>
  <si>
    <t>Varios equipos de comunicación</t>
  </si>
  <si>
    <t>Litang investments, SRL</t>
  </si>
  <si>
    <t>Mesa plegable para cocina</t>
  </si>
  <si>
    <t>Escritorio Contemporaneo</t>
  </si>
  <si>
    <t>Silla técnica negra soporte lumbar</t>
  </si>
  <si>
    <t>Módulo rodante en melamina contrachapado</t>
  </si>
  <si>
    <t>Tope lateral escritorio walnut oscuro</t>
  </si>
  <si>
    <t>Archivo verticual 4 gavetas gris</t>
  </si>
  <si>
    <t>JCP Servicios de Proteccón Contra Incendios, SRL</t>
  </si>
  <si>
    <t>Extintor polvo químico seco ABC de 05 lb</t>
  </si>
  <si>
    <t>Extintor polvo químico seco ABC de 10 lb</t>
  </si>
  <si>
    <t>Extintor polvo químico seco ABC de 13 lb</t>
  </si>
  <si>
    <t>Extintor agente limpio Halotron de 05 lbs.</t>
  </si>
  <si>
    <t>Extintor Dioxido de carbono dde 05 lbs.</t>
  </si>
  <si>
    <t>Extintor Dioxido de carbono dde 10 lbs.</t>
  </si>
  <si>
    <t>Extintor Dioxido de carbono dde 100 lbs.</t>
  </si>
  <si>
    <t>Baston para manejo trafico vehicular</t>
  </si>
  <si>
    <t>Impresora HP Designjet 250 24"</t>
  </si>
  <si>
    <t>Escalera plegable 4 peldaños</t>
  </si>
  <si>
    <t>Radio portatil DEP250 403-480MHZ 4W</t>
  </si>
  <si>
    <t>FL Betances SRL</t>
  </si>
  <si>
    <t>Impresora EPSOn LX350 Plus Paralelo USB</t>
  </si>
  <si>
    <t>Laptop Dell Latitude 3520 Intel Core i7 1165g7 (4 core, 12m cache, base 2.8 ghz up to 4.7 ghz) 16gb memoria RAM DDR4 3200 MHZ, NO-ECC unidad de disco SSD 512gb M.2 PCIE NVME Clase 35</t>
  </si>
  <si>
    <t>Computadora portatil Macbook Pro 16 numero MK183LL/A procesador M1 PRO 10 core chip 16gb memoria ram unificada 16 core gpu 16 core neural 512 almacenamiento SSD</t>
  </si>
  <si>
    <t>Computadora DELL Optiplex 3000 micro  procesador 12 th generation intel core i7 12700T (12 cores / 2mb/ 20t / 1.4 Ghz to 4.7) incluye monitor Dell 24 pulg teclado dell KB 216 y mpuse MS116</t>
  </si>
  <si>
    <t xml:space="preserve">Monitor Dell 27 P2722H Resolution HD </t>
  </si>
  <si>
    <t>Heartmade, SRL</t>
  </si>
  <si>
    <t>Podium de acrilico transparente con blanco personalizado</t>
  </si>
  <si>
    <t>Radio portatil DEP250 403-480MHZ 5W</t>
  </si>
  <si>
    <t>Encargado de Contabilidad</t>
  </si>
  <si>
    <t>Al 31 de diciembre de 2023</t>
  </si>
  <si>
    <t>31 de diciembre de  2023</t>
  </si>
  <si>
    <t xml:space="preserve">Camara Canon 5D Mark IV </t>
  </si>
  <si>
    <t xml:space="preserve">Lente Canon EF-S- 70 200mm f/2.8L usm </t>
  </si>
  <si>
    <t>Disco Duro de estado solido intel ssd 192 gb</t>
  </si>
  <si>
    <t>Scanner hp jet Pro 2000 s2 velocidad 35ppm</t>
  </si>
  <si>
    <t xml:space="preserve">Televisor KTC 55 pulgadas smart led </t>
  </si>
  <si>
    <t>Taladro Inalambrico Rotacional</t>
  </si>
  <si>
    <t>Escalera extensiva de 10</t>
  </si>
  <si>
    <t>Extractores de humedad, ductos y rejillas</t>
  </si>
  <si>
    <t>Laptop Macbook Pro 2023</t>
  </si>
  <si>
    <t>Impresora HP Laserjet Pro multifuncional</t>
  </si>
  <si>
    <t>Etiquetadora Dymo Letratag 100H</t>
  </si>
  <si>
    <t>Aire acondicionado CONFOR TIME blanco SEER 17 / INVERTER 3.5.KW</t>
  </si>
  <si>
    <t>Aire acondicionado CONFOR TIME blanco SEER 17 / INVERTER 7.02KW</t>
  </si>
  <si>
    <t>Banco para parque espaldar plateado 150x65x86 cm</t>
  </si>
  <si>
    <t>Laptop tipo A</t>
  </si>
  <si>
    <t>Camara Domo IP 2.8mm ik 10 marca hikvision</t>
  </si>
  <si>
    <t>Camara Bullet ip 2mp wdr ip67 HIKVISION</t>
  </si>
  <si>
    <t>Switch 24 puertos POE 2 PUERTOS DAHUA</t>
  </si>
  <si>
    <t>Trituradora de papel</t>
  </si>
  <si>
    <t>Escritorio sin lateral color negro LF75F48N tope walnut 1400w 600dx 750h</t>
  </si>
  <si>
    <t>Escritorio contemporaneo metal walnut y gris 1400w*600d*750h</t>
  </si>
  <si>
    <t>Silla semiejecutiva, respaldo malla, mecanismo, brazos, base prolipopileno  negro soporte lumbar</t>
  </si>
  <si>
    <t>Modulo rodante de 3 gabetas walnut oscuro 400w-480d-550h</t>
  </si>
  <si>
    <t>Cafetera Electrica Oster 35 TAZAS</t>
  </si>
  <si>
    <t>Cafetera Electrica Oster 12 tazas</t>
  </si>
  <si>
    <t>ICU Soluciones Empresariales SRL</t>
  </si>
  <si>
    <t>Ramirez &amp; Mojica Envoy Pack Courier Express SRL</t>
  </si>
  <si>
    <t>GTG Industrial</t>
  </si>
  <si>
    <t>Gleico, SRL</t>
  </si>
  <si>
    <t>Compu Office Dominicana</t>
  </si>
  <si>
    <t>Room 360</t>
  </si>
  <si>
    <t>ADAMCORP SRL</t>
  </si>
  <si>
    <t>MDL Alteknativa TECH</t>
  </si>
  <si>
    <t>Maxibodegas EOP del caribe</t>
  </si>
  <si>
    <t>Flow SRL</t>
  </si>
  <si>
    <t>Actualidades VD SRL</t>
  </si>
  <si>
    <t>Juan González Brito</t>
  </si>
  <si>
    <t>Franchesca La Paix</t>
  </si>
  <si>
    <t>Analista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</si>
</sst>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_-* #,##0.00_-;\-* #,##0.00_-;_-* &quot;-&quot;??_-;_-@_-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i/>
      <sz val="12"/>
      <name val="Bodoni MT"/>
      <family val="1"/>
    </font>
    <font>
      <b/>
      <i/>
      <sz val="12"/>
      <name val="Aptos Narrow"/>
      <family val="2"/>
      <scheme val="minor"/>
    </font>
    <font>
      <sz val="10"/>
      <name val="Aptos Narrow"/>
      <family val="2"/>
      <scheme val="minor"/>
    </font>
    <font>
      <sz val="9"/>
      <name val="Aptos Narrow"/>
      <family val="2"/>
      <scheme val="minor"/>
    </font>
    <font>
      <sz val="11"/>
      <name val="Aptos Narrow"/>
      <family val="2"/>
      <scheme val="minor"/>
    </font>
    <font>
      <sz val="12"/>
      <name val="Aptos Narrow"/>
      <family val="2"/>
      <scheme val="minor"/>
    </font>
    <font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sz val="11"/>
      <color rgb="FFFF0000"/>
      <name val="Aptos Narrow"/>
      <family val="2"/>
      <scheme val="minor"/>
    </font>
    <font>
      <sz val="12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96">
    <xf numFmtId="0" fontId="0" fillId="0" borderId="0" xfId="0"/>
    <xf numFmtId="0" fontId="4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164" fontId="10" fillId="0" borderId="10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165" fontId="10" fillId="0" borderId="2" xfId="1" applyFont="1" applyBorder="1" applyAlignment="1">
      <alignment vertical="center" wrapText="1"/>
    </xf>
    <xf numFmtId="165" fontId="10" fillId="0" borderId="11" xfId="1" applyFont="1" applyBorder="1" applyAlignment="1">
      <alignment vertical="center" wrapText="1"/>
    </xf>
    <xf numFmtId="165" fontId="10" fillId="0" borderId="5" xfId="0" applyNumberFormat="1" applyFont="1" applyBorder="1" applyAlignment="1">
      <alignment vertical="center" wrapText="1"/>
    </xf>
    <xf numFmtId="0" fontId="9" fillId="0" borderId="0" xfId="0" applyFont="1"/>
    <xf numFmtId="164" fontId="10" fillId="0" borderId="12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/>
    </xf>
    <xf numFmtId="165" fontId="10" fillId="0" borderId="13" xfId="1" applyFont="1" applyBorder="1" applyAlignment="1">
      <alignment vertical="center" wrapText="1"/>
    </xf>
    <xf numFmtId="165" fontId="10" fillId="0" borderId="14" xfId="1" applyFont="1" applyBorder="1" applyAlignment="1">
      <alignment vertical="center" wrapText="1"/>
    </xf>
    <xf numFmtId="165" fontId="10" fillId="0" borderId="15" xfId="0" applyNumberFormat="1" applyFont="1" applyBorder="1" applyAlignment="1">
      <alignment vertical="center" wrapText="1"/>
    </xf>
    <xf numFmtId="0" fontId="11" fillId="0" borderId="0" xfId="0" applyFont="1"/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4" fontId="10" fillId="0" borderId="13" xfId="0" applyNumberFormat="1" applyFont="1" applyBorder="1" applyAlignment="1">
      <alignment horizontal="right" vertical="center" wrapText="1"/>
    </xf>
    <xf numFmtId="164" fontId="13" fillId="0" borderId="16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wrapText="1"/>
    </xf>
    <xf numFmtId="0" fontId="13" fillId="0" borderId="13" xfId="0" applyFont="1" applyBorder="1" applyAlignment="1">
      <alignment vertical="center" wrapText="1"/>
    </xf>
    <xf numFmtId="0" fontId="0" fillId="0" borderId="13" xfId="0" applyBorder="1" applyAlignment="1">
      <alignment wrapText="1"/>
    </xf>
    <xf numFmtId="164" fontId="13" fillId="0" borderId="12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center" vertical="center" wrapText="1"/>
    </xf>
    <xf numFmtId="165" fontId="10" fillId="0" borderId="13" xfId="1" applyFont="1" applyFill="1" applyBorder="1" applyAlignment="1">
      <alignment vertical="center" wrapText="1"/>
    </xf>
    <xf numFmtId="164" fontId="13" fillId="2" borderId="12" xfId="0" applyNumberFormat="1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center" vertical="center" wrapText="1"/>
    </xf>
    <xf numFmtId="165" fontId="13" fillId="2" borderId="13" xfId="1" applyFont="1" applyFill="1" applyBorder="1" applyAlignment="1">
      <alignment vertical="center" wrapText="1"/>
    </xf>
    <xf numFmtId="164" fontId="10" fillId="2" borderId="12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horizontal="center" vertical="center" wrapText="1"/>
    </xf>
    <xf numFmtId="165" fontId="10" fillId="0" borderId="14" xfId="1" applyFont="1" applyFill="1" applyBorder="1" applyAlignment="1">
      <alignment vertical="center" wrapText="1"/>
    </xf>
    <xf numFmtId="0" fontId="13" fillId="2" borderId="13" xfId="0" applyFont="1" applyFill="1" applyBorder="1" applyAlignment="1">
      <alignment wrapText="1"/>
    </xf>
    <xf numFmtId="0" fontId="13" fillId="2" borderId="13" xfId="0" applyFont="1" applyFill="1" applyBorder="1" applyAlignment="1">
      <alignment horizontal="center" wrapText="1"/>
    </xf>
    <xf numFmtId="0" fontId="13" fillId="2" borderId="13" xfId="0" applyFont="1" applyFill="1" applyBorder="1"/>
    <xf numFmtId="0" fontId="10" fillId="2" borderId="13" xfId="0" applyFont="1" applyFill="1" applyBorder="1" applyAlignment="1">
      <alignment horizontal="center" wrapText="1"/>
    </xf>
    <xf numFmtId="0" fontId="10" fillId="2" borderId="13" xfId="0" applyFont="1" applyFill="1" applyBorder="1"/>
    <xf numFmtId="0" fontId="13" fillId="2" borderId="13" xfId="0" applyFont="1" applyFill="1" applyBorder="1" applyAlignment="1">
      <alignment vertical="center"/>
    </xf>
    <xf numFmtId="164" fontId="13" fillId="2" borderId="16" xfId="0" applyNumberFormat="1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vertical="center" wrapText="1"/>
    </xf>
    <xf numFmtId="165" fontId="0" fillId="2" borderId="14" xfId="0" applyNumberFormat="1" applyFill="1" applyBorder="1" applyAlignment="1">
      <alignment vertical="center"/>
    </xf>
    <xf numFmtId="165" fontId="10" fillId="0" borderId="17" xfId="0" applyNumberFormat="1" applyFont="1" applyBorder="1" applyAlignment="1">
      <alignment vertical="center" wrapText="1"/>
    </xf>
    <xf numFmtId="165" fontId="0" fillId="2" borderId="13" xfId="0" applyNumberFormat="1" applyFill="1" applyBorder="1" applyAlignment="1">
      <alignment vertical="center"/>
    </xf>
    <xf numFmtId="164" fontId="13" fillId="0" borderId="18" xfId="0" applyNumberFormat="1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center" vertical="center" wrapText="1"/>
    </xf>
    <xf numFmtId="15" fontId="15" fillId="0" borderId="19" xfId="0" applyNumberFormat="1" applyFont="1" applyBorder="1" applyAlignment="1">
      <alignment horizontal="center" vertical="center" wrapText="1"/>
    </xf>
    <xf numFmtId="165" fontId="15" fillId="0" borderId="19" xfId="1" applyFont="1" applyFill="1" applyBorder="1" applyAlignment="1">
      <alignment vertical="center" wrapText="1"/>
    </xf>
    <xf numFmtId="165" fontId="15" fillId="0" borderId="20" xfId="0" applyNumberFormat="1" applyFont="1" applyBorder="1" applyAlignment="1">
      <alignment vertical="center" wrapText="1"/>
    </xf>
    <xf numFmtId="164" fontId="10" fillId="0" borderId="18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vertical="center" wrapText="1"/>
    </xf>
    <xf numFmtId="165" fontId="10" fillId="0" borderId="19" xfId="1" applyFont="1" applyBorder="1" applyAlignment="1">
      <alignment vertical="center" wrapText="1"/>
    </xf>
    <xf numFmtId="165" fontId="10" fillId="0" borderId="20" xfId="0" applyNumberFormat="1" applyFont="1" applyBorder="1" applyAlignment="1">
      <alignment vertical="center" wrapText="1"/>
    </xf>
    <xf numFmtId="164" fontId="10" fillId="0" borderId="21" xfId="0" applyNumberFormat="1" applyFont="1" applyBorder="1" applyAlignment="1">
      <alignment horizontal="center" vertical="center"/>
    </xf>
    <xf numFmtId="0" fontId="10" fillId="0" borderId="22" xfId="0" applyFont="1" applyBorder="1"/>
    <xf numFmtId="0" fontId="10" fillId="0" borderId="22" xfId="0" applyFont="1" applyBorder="1" applyAlignment="1">
      <alignment horizontal="center"/>
    </xf>
    <xf numFmtId="15" fontId="10" fillId="0" borderId="22" xfId="0" applyNumberFormat="1" applyFont="1" applyBorder="1" applyAlignment="1">
      <alignment horizontal="center" vertical="center" wrapText="1"/>
    </xf>
    <xf numFmtId="165" fontId="10" fillId="0" borderId="22" xfId="1" applyFont="1" applyBorder="1"/>
    <xf numFmtId="0" fontId="6" fillId="0" borderId="0" xfId="0" applyFont="1" applyAlignment="1">
      <alignment horizontal="center" vertical="center"/>
    </xf>
    <xf numFmtId="0" fontId="6" fillId="0" borderId="0" xfId="0" applyFont="1"/>
    <xf numFmtId="165" fontId="5" fillId="0" borderId="0" xfId="0" applyNumberFormat="1" applyFont="1"/>
    <xf numFmtId="165" fontId="16" fillId="0" borderId="0" xfId="0" applyNumberFormat="1" applyFont="1" applyAlignment="1">
      <alignment vertical="center"/>
    </xf>
    <xf numFmtId="164" fontId="13" fillId="2" borderId="18" xfId="0" applyNumberFormat="1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vertical="center" wrapText="1"/>
    </xf>
    <xf numFmtId="0" fontId="13" fillId="2" borderId="19" xfId="0" applyFont="1" applyFill="1" applyBorder="1" applyAlignment="1">
      <alignment horizontal="center" vertical="center" wrapText="1"/>
    </xf>
    <xf numFmtId="165" fontId="0" fillId="2" borderId="19" xfId="0" applyNumberFormat="1" applyFill="1" applyBorder="1" applyAlignment="1">
      <alignment vertical="center"/>
    </xf>
    <xf numFmtId="165" fontId="10" fillId="0" borderId="19" xfId="1" applyFont="1" applyFill="1" applyBorder="1" applyAlignment="1">
      <alignment vertical="center" wrapText="1"/>
    </xf>
    <xf numFmtId="164" fontId="13" fillId="2" borderId="1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13" fillId="2" borderId="12" xfId="0" applyNumberFormat="1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221287</xdr:colOff>
      <xdr:row>1149</xdr:row>
      <xdr:rowOff>125075</xdr:rowOff>
    </xdr:from>
    <xdr:to>
      <xdr:col>2</xdr:col>
      <xdr:colOff>300251</xdr:colOff>
      <xdr:row>1155</xdr:row>
      <xdr:rowOff>23681</xdr:rowOff>
    </xdr:to>
    <xdr:pic>
      <xdr:nvPicPr>
        <xdr:cNvPr id="3" name="Imagen 2" descr="Imagen que contiene Forma&#10;&#10;Descripción generada automáticamente">
          <a:extLst>
            <a:ext uri="{FF2B5EF4-FFF2-40B4-BE49-F238E27FC236}">
              <a16:creationId xmlns:a16="http://schemas.microsoft.com/office/drawing/2014/main" id="{4AD4C323-6549-CC30-3A56-960325A17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772" y="735878408"/>
          <a:ext cx="1454797" cy="1072394"/>
        </a:xfrm>
        <a:prstGeom prst="rect">
          <a:avLst/>
        </a:prstGeom>
      </xdr:spPr>
    </xdr:pic>
    <xdr:clientData/>
  </xdr:twoCellAnchor>
  <xdr:twoCellAnchor editAs="oneCell">
    <xdr:from>
      <xdr:col>3</xdr:col>
      <xdr:colOff>1885758</xdr:colOff>
      <xdr:row>1149</xdr:row>
      <xdr:rowOff>182804</xdr:rowOff>
    </xdr:from>
    <xdr:to>
      <xdr:col>6</xdr:col>
      <xdr:colOff>324973</xdr:colOff>
      <xdr:row>1155</xdr:row>
      <xdr:rowOff>163562</xdr:rowOff>
    </xdr:to>
    <xdr:pic>
      <xdr:nvPicPr>
        <xdr:cNvPr id="5" name="Imagen 4" descr="Imagen que contiene tabla, animal, estrella&#10;&#10;Descripción generada automáticamente">
          <a:extLst>
            <a:ext uri="{FF2B5EF4-FFF2-40B4-BE49-F238E27FC236}">
              <a16:creationId xmlns:a16="http://schemas.microsoft.com/office/drawing/2014/main" id="{846726E0-C6E9-339C-7BF0-485CDB496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7652" y="735936137"/>
          <a:ext cx="2287700" cy="1154546"/>
        </a:xfrm>
        <a:prstGeom prst="rect">
          <a:avLst/>
        </a:prstGeom>
      </xdr:spPr>
    </xdr:pic>
    <xdr:clientData/>
  </xdr:twoCellAnchor>
  <xdr:twoCellAnchor editAs="oneCell">
    <xdr:from>
      <xdr:col>2</xdr:col>
      <xdr:colOff>394470</xdr:colOff>
      <xdr:row>1151</xdr:row>
      <xdr:rowOff>38485</xdr:rowOff>
    </xdr:from>
    <xdr:to>
      <xdr:col>3</xdr:col>
      <xdr:colOff>1953720</xdr:colOff>
      <xdr:row>1158</xdr:row>
      <xdr:rowOff>103329</xdr:rowOff>
    </xdr:to>
    <xdr:pic>
      <xdr:nvPicPr>
        <xdr:cNvPr id="4" name="Imagen 3" descr="Texto&#10;&#10;Descripción generada automáticamente con confianza media">
          <a:extLst>
            <a:ext uri="{FF2B5EF4-FFF2-40B4-BE49-F238E27FC236}">
              <a16:creationId xmlns:a16="http://schemas.microsoft.com/office/drawing/2014/main" id="{45E89649-27B0-EBF0-BF2E-702FC22C4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3788" y="736195909"/>
          <a:ext cx="2001826" cy="1411814"/>
        </a:xfrm>
        <a:prstGeom prst="rect">
          <a:avLst/>
        </a:prstGeom>
      </xdr:spPr>
    </xdr:pic>
    <xdr:clientData/>
  </xdr:twoCellAnchor>
  <xdr:twoCellAnchor editAs="oneCell">
    <xdr:from>
      <xdr:col>0</xdr:col>
      <xdr:colOff>48107</xdr:colOff>
      <xdr:row>0</xdr:row>
      <xdr:rowOff>38484</xdr:rowOff>
    </xdr:from>
    <xdr:to>
      <xdr:col>1</xdr:col>
      <xdr:colOff>1279622</xdr:colOff>
      <xdr:row>4</xdr:row>
      <xdr:rowOff>88672</xdr:rowOff>
    </xdr:to>
    <xdr:pic>
      <xdr:nvPicPr>
        <xdr:cNvPr id="6" name="Imagen 5" descr="Logotipo, nombre de la empresa&#10;&#10;Descripción generada automáticamente">
          <a:extLst>
            <a:ext uri="{FF2B5EF4-FFF2-40B4-BE49-F238E27FC236}">
              <a16:creationId xmlns:a16="http://schemas.microsoft.com/office/drawing/2014/main" id="{094A9AD6-CE63-4FC7-AABC-FC0402121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7" y="38484"/>
          <a:ext cx="1905000" cy="8776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gapprd-my.sharepoint.com/personal/jgonzalez_dgapp_gob_do/Documents/DGAPP%20FINANZAS%202022/ACTIVOS%20FIJOS/Relacion%20de%20Activos%20Fijos%2020221231.xlsx" TargetMode="External"/><Relationship Id="rId1" Type="http://schemas.openxmlformats.org/officeDocument/2006/relationships/externalLinkPath" Target="/personal/jgonzalez_dgapp_gob_do/Documents/DGAPP%20FINANZAS%202022/ACTIVOS%20FIJOS/Relacion%20de%20Activos%20Fijos%20202212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ras Activos Fijos"/>
      <sheetName val="Activos Fijos 20211231"/>
      <sheetName val="Compras Activos Fijos (2)"/>
      <sheetName val="Depreciacion 2021"/>
      <sheetName val="Depreciacion 2022 - Corregido"/>
      <sheetName val="Hoja2"/>
      <sheetName val="Depreciacion 2022 (2)"/>
    </sheetNames>
    <sheetDataSet>
      <sheetData sheetId="0">
        <row r="834">
          <cell r="L834">
            <v>19985.66</v>
          </cell>
        </row>
        <row r="835">
          <cell r="L835">
            <v>19985.66</v>
          </cell>
        </row>
        <row r="836">
          <cell r="L836">
            <v>22107.3</v>
          </cell>
        </row>
        <row r="837">
          <cell r="L837">
            <v>22107.3</v>
          </cell>
        </row>
        <row r="838">
          <cell r="L838">
            <v>12767.6</v>
          </cell>
        </row>
        <row r="839">
          <cell r="L839">
            <v>35175.800000000003</v>
          </cell>
        </row>
        <row r="840">
          <cell r="L840">
            <v>27741.8</v>
          </cell>
        </row>
        <row r="841">
          <cell r="L841">
            <v>12144.56</v>
          </cell>
        </row>
        <row r="842">
          <cell r="L842">
            <v>12144.56</v>
          </cell>
        </row>
        <row r="843">
          <cell r="L843">
            <v>12144.56</v>
          </cell>
        </row>
        <row r="844">
          <cell r="L844">
            <v>12144.56</v>
          </cell>
        </row>
        <row r="845">
          <cell r="L845">
            <v>12144.56</v>
          </cell>
        </row>
        <row r="846">
          <cell r="L846">
            <v>12144.56</v>
          </cell>
        </row>
        <row r="847">
          <cell r="L847">
            <v>17959.599999999999</v>
          </cell>
        </row>
        <row r="848">
          <cell r="L848">
            <v>2419</v>
          </cell>
        </row>
        <row r="849">
          <cell r="L849">
            <v>7316</v>
          </cell>
        </row>
        <row r="850">
          <cell r="L850">
            <v>9109.6</v>
          </cell>
        </row>
        <row r="851">
          <cell r="L851">
            <v>9109.6</v>
          </cell>
        </row>
        <row r="924">
          <cell r="L924">
            <v>417720</v>
          </cell>
        </row>
        <row r="925">
          <cell r="L925">
            <v>1388348.0569999998</v>
          </cell>
        </row>
        <row r="926">
          <cell r="L926">
            <v>38949.994599999998</v>
          </cell>
        </row>
        <row r="927">
          <cell r="L927">
            <v>7499.9891399999997</v>
          </cell>
        </row>
        <row r="928">
          <cell r="L928">
            <v>7499.9891399999997</v>
          </cell>
        </row>
        <row r="929">
          <cell r="L929">
            <v>7499.9891399999997</v>
          </cell>
        </row>
        <row r="930">
          <cell r="L930">
            <v>7499.9891399999997</v>
          </cell>
        </row>
        <row r="931">
          <cell r="L931">
            <v>7499.9891399999997</v>
          </cell>
        </row>
        <row r="932">
          <cell r="L932">
            <v>7499.9891399999997</v>
          </cell>
        </row>
        <row r="934">
          <cell r="L934">
            <v>264999.99859999999</v>
          </cell>
        </row>
        <row r="935">
          <cell r="L935">
            <v>531000</v>
          </cell>
        </row>
        <row r="936">
          <cell r="L936">
            <v>81500.004000000001</v>
          </cell>
        </row>
        <row r="937">
          <cell r="L937">
            <v>81500.004000000001</v>
          </cell>
        </row>
        <row r="938">
          <cell r="L938">
            <v>6999.9959999999992</v>
          </cell>
        </row>
        <row r="939">
          <cell r="L939">
            <v>6999.9959999999992</v>
          </cell>
        </row>
        <row r="940">
          <cell r="L940">
            <v>448720.95999999996</v>
          </cell>
        </row>
        <row r="941">
          <cell r="L941">
            <v>218855.78</v>
          </cell>
        </row>
        <row r="942">
          <cell r="L942">
            <v>77880</v>
          </cell>
        </row>
        <row r="943">
          <cell r="L943">
            <v>77880</v>
          </cell>
        </row>
        <row r="944">
          <cell r="L944">
            <v>77880</v>
          </cell>
        </row>
        <row r="945">
          <cell r="L945">
            <v>77880</v>
          </cell>
        </row>
        <row r="946">
          <cell r="L946">
            <v>43660</v>
          </cell>
        </row>
        <row r="947">
          <cell r="L947">
            <v>43660</v>
          </cell>
        </row>
        <row r="948">
          <cell r="L948">
            <v>43660</v>
          </cell>
        </row>
        <row r="949">
          <cell r="L949">
            <v>43660</v>
          </cell>
        </row>
        <row r="950">
          <cell r="L950">
            <v>6903</v>
          </cell>
        </row>
        <row r="951">
          <cell r="L951">
            <v>6903</v>
          </cell>
        </row>
        <row r="952">
          <cell r="L952">
            <v>443601.19959999993</v>
          </cell>
        </row>
        <row r="953">
          <cell r="L953">
            <v>206206.85260000001</v>
          </cell>
        </row>
        <row r="954">
          <cell r="L954">
            <v>2360</v>
          </cell>
        </row>
        <row r="955">
          <cell r="L955">
            <v>2360</v>
          </cell>
        </row>
        <row r="956">
          <cell r="L956">
            <v>2360</v>
          </cell>
        </row>
        <row r="957">
          <cell r="L957">
            <v>2360</v>
          </cell>
        </row>
        <row r="958">
          <cell r="L958">
            <v>2360</v>
          </cell>
        </row>
        <row r="959">
          <cell r="L959">
            <v>944</v>
          </cell>
        </row>
        <row r="960">
          <cell r="L960">
            <v>944</v>
          </cell>
        </row>
        <row r="961">
          <cell r="L961">
            <v>944</v>
          </cell>
        </row>
        <row r="962">
          <cell r="L962">
            <v>944</v>
          </cell>
        </row>
        <row r="963">
          <cell r="L963">
            <v>944</v>
          </cell>
        </row>
        <row r="964">
          <cell r="L964">
            <v>6599.9996000000001</v>
          </cell>
        </row>
        <row r="965">
          <cell r="L965">
            <v>6599.9996000000001</v>
          </cell>
        </row>
        <row r="966">
          <cell r="L966">
            <v>6599.9996000000001</v>
          </cell>
        </row>
        <row r="967">
          <cell r="L967">
            <v>6599.9996000000001</v>
          </cell>
        </row>
        <row r="968">
          <cell r="L968">
            <v>6599.9996000000001</v>
          </cell>
        </row>
        <row r="969">
          <cell r="L969">
            <v>92163.994399999996</v>
          </cell>
        </row>
        <row r="970">
          <cell r="L970">
            <v>2813.002</v>
          </cell>
        </row>
        <row r="971">
          <cell r="L971">
            <v>2813.002</v>
          </cell>
        </row>
        <row r="972">
          <cell r="L972">
            <v>279117.495</v>
          </cell>
        </row>
        <row r="973">
          <cell r="L973">
            <v>531000</v>
          </cell>
        </row>
        <row r="974">
          <cell r="L974">
            <v>6616.26</v>
          </cell>
        </row>
        <row r="975">
          <cell r="L975">
            <v>6616.26</v>
          </cell>
        </row>
        <row r="976">
          <cell r="L976">
            <v>6616.26</v>
          </cell>
        </row>
        <row r="977">
          <cell r="L977">
            <v>6616.26</v>
          </cell>
        </row>
        <row r="978">
          <cell r="L978">
            <v>21071.437000000002</v>
          </cell>
        </row>
        <row r="979">
          <cell r="L979">
            <v>21071.437000000002</v>
          </cell>
        </row>
        <row r="980">
          <cell r="L980">
            <v>21071.437000000002</v>
          </cell>
        </row>
        <row r="981">
          <cell r="L981">
            <v>21071.437000000002</v>
          </cell>
        </row>
        <row r="982">
          <cell r="L982">
            <v>21071.437000000002</v>
          </cell>
        </row>
        <row r="983">
          <cell r="L983">
            <v>21071.437000000002</v>
          </cell>
        </row>
        <row r="984">
          <cell r="L984">
            <v>7534.241</v>
          </cell>
        </row>
        <row r="985">
          <cell r="L985">
            <v>7534.241</v>
          </cell>
        </row>
        <row r="986">
          <cell r="L986">
            <v>7534.241</v>
          </cell>
        </row>
        <row r="987">
          <cell r="L987">
            <v>7534.241</v>
          </cell>
        </row>
        <row r="988">
          <cell r="L988">
            <v>7534.241</v>
          </cell>
        </row>
        <row r="989">
          <cell r="L989">
            <v>7534.241</v>
          </cell>
        </row>
        <row r="990">
          <cell r="L990">
            <v>5445.8180000000002</v>
          </cell>
        </row>
        <row r="991">
          <cell r="L991">
            <v>5445.8180000000002</v>
          </cell>
        </row>
        <row r="992">
          <cell r="L992">
            <v>5445.8180000000002</v>
          </cell>
        </row>
        <row r="993">
          <cell r="L993">
            <v>5445.8180000000002</v>
          </cell>
        </row>
        <row r="994">
          <cell r="L994">
            <v>5445.8180000000002</v>
          </cell>
        </row>
        <row r="995">
          <cell r="L995">
            <v>5445.8180000000002</v>
          </cell>
        </row>
        <row r="996">
          <cell r="L996">
            <v>3357.395</v>
          </cell>
        </row>
        <row r="997">
          <cell r="L997">
            <v>14388.035</v>
          </cell>
        </row>
        <row r="998">
          <cell r="L998">
            <v>14388.035</v>
          </cell>
        </row>
        <row r="999">
          <cell r="L999">
            <v>14388.035</v>
          </cell>
        </row>
        <row r="1000">
          <cell r="L1000">
            <v>14388.035</v>
          </cell>
        </row>
        <row r="1001">
          <cell r="L1001">
            <v>1770</v>
          </cell>
        </row>
        <row r="1002">
          <cell r="L1002">
            <v>1770</v>
          </cell>
        </row>
        <row r="1003">
          <cell r="L1003">
            <v>1770</v>
          </cell>
        </row>
        <row r="1004">
          <cell r="L1004">
            <v>1770</v>
          </cell>
        </row>
        <row r="1005">
          <cell r="L1005">
            <v>1770</v>
          </cell>
        </row>
        <row r="1006">
          <cell r="L1006">
            <v>1770</v>
          </cell>
        </row>
        <row r="1007">
          <cell r="L1007">
            <v>1770</v>
          </cell>
        </row>
        <row r="1008">
          <cell r="L1008">
            <v>1770</v>
          </cell>
        </row>
        <row r="1009">
          <cell r="L1009">
            <v>2950</v>
          </cell>
        </row>
        <row r="1010">
          <cell r="L1010">
            <v>2950</v>
          </cell>
        </row>
        <row r="1011">
          <cell r="L1011">
            <v>3304</v>
          </cell>
        </row>
        <row r="1012">
          <cell r="L1012">
            <v>3304</v>
          </cell>
        </row>
        <row r="1013">
          <cell r="L1013">
            <v>3304</v>
          </cell>
        </row>
        <row r="1014">
          <cell r="L1014">
            <v>6490</v>
          </cell>
        </row>
        <row r="1015">
          <cell r="L1015">
            <v>6490</v>
          </cell>
        </row>
        <row r="1016">
          <cell r="L1016">
            <v>6490</v>
          </cell>
        </row>
        <row r="1017">
          <cell r="L1017">
            <v>6490</v>
          </cell>
        </row>
        <row r="1018">
          <cell r="L1018">
            <v>6490</v>
          </cell>
        </row>
        <row r="1019">
          <cell r="L1019">
            <v>4130</v>
          </cell>
        </row>
        <row r="1020">
          <cell r="L1020">
            <v>5900</v>
          </cell>
        </row>
        <row r="1021">
          <cell r="L1021">
            <v>64900</v>
          </cell>
        </row>
        <row r="1022">
          <cell r="L1022">
            <v>2360</v>
          </cell>
        </row>
        <row r="1023">
          <cell r="L1023">
            <v>2360</v>
          </cell>
        </row>
        <row r="1024">
          <cell r="L1024">
            <v>2360</v>
          </cell>
        </row>
        <row r="1025">
          <cell r="L1025">
            <v>2360</v>
          </cell>
        </row>
        <row r="1026">
          <cell r="L1026">
            <v>2360</v>
          </cell>
        </row>
        <row r="1027">
          <cell r="L1027">
            <v>2360</v>
          </cell>
        </row>
        <row r="1028">
          <cell r="L1028">
            <v>2360</v>
          </cell>
        </row>
        <row r="1029">
          <cell r="L1029">
            <v>2360</v>
          </cell>
        </row>
        <row r="1030">
          <cell r="L1030">
            <v>2360</v>
          </cell>
        </row>
        <row r="1031">
          <cell r="L1031">
            <v>2360</v>
          </cell>
        </row>
        <row r="1032">
          <cell r="L1032">
            <v>2360</v>
          </cell>
        </row>
        <row r="1033">
          <cell r="L1033">
            <v>2360</v>
          </cell>
        </row>
        <row r="1034">
          <cell r="L1034">
            <v>49444.997199999998</v>
          </cell>
        </row>
        <row r="1035">
          <cell r="L1035">
            <v>4736.9448000000002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B72DA-6B19-4C7E-9DA4-C0D8714DFF86}">
  <sheetPr>
    <pageSetUpPr fitToPage="1"/>
  </sheetPr>
  <dimension ref="A4:H1155"/>
  <sheetViews>
    <sheetView tabSelected="1" zoomScale="99" zoomScaleNormal="99" workbookViewId="0">
      <pane ySplit="5" topLeftCell="A6" activePane="bottomLeft" state="frozen"/>
      <selection pane="bottomLeft" activeCell="L8" sqref="L8"/>
    </sheetView>
  </sheetViews>
  <sheetFormatPr baseColWidth="10" defaultRowHeight="15" x14ac:dyDescent="0.25"/>
  <cols>
    <col min="1" max="1" width="10.140625" style="67" customWidth="1"/>
    <col min="2" max="2" width="20.5703125" style="68" bestFit="1" customWidth="1"/>
    <col min="3" max="3" width="6.5703125" style="68" customWidth="1"/>
    <col min="4" max="4" width="30.7109375" style="68" customWidth="1"/>
    <col min="5" max="5" width="14" style="68" bestFit="1" customWidth="1"/>
    <col min="6" max="6" width="13" style="68" bestFit="1" customWidth="1"/>
    <col min="7" max="8" width="14" style="68" bestFit="1" customWidth="1"/>
  </cols>
  <sheetData>
    <row r="4" spans="1:8" ht="19.899999999999999" customHeight="1" x14ac:dyDescent="0.25"/>
    <row r="5" spans="1:8" s="2" customFormat="1" ht="14.45" customHeight="1" x14ac:dyDescent="0.25">
      <c r="A5" s="82" t="s">
        <v>0</v>
      </c>
      <c r="B5" s="82"/>
      <c r="C5" s="82"/>
      <c r="D5" s="82"/>
      <c r="E5" s="82"/>
      <c r="F5" s="82"/>
      <c r="G5" s="82"/>
      <c r="H5" s="82"/>
    </row>
    <row r="6" spans="1:8" s="9" customFormat="1" ht="15.75" x14ac:dyDescent="0.25">
      <c r="A6" s="83" t="s">
        <v>1</v>
      </c>
      <c r="B6" s="83"/>
      <c r="C6" s="83"/>
      <c r="D6" s="83"/>
      <c r="E6" s="83"/>
      <c r="F6" s="83"/>
      <c r="G6" s="83"/>
      <c r="H6" s="83"/>
    </row>
    <row r="7" spans="1:8" ht="16.5" thickBot="1" x14ac:dyDescent="0.3">
      <c r="A7" s="83" t="s">
        <v>232</v>
      </c>
      <c r="B7" s="83"/>
      <c r="C7" s="83"/>
      <c r="D7" s="83"/>
      <c r="E7" s="83"/>
      <c r="F7" s="83"/>
      <c r="G7" s="83"/>
      <c r="H7" s="83"/>
    </row>
    <row r="8" spans="1:8" x14ac:dyDescent="0.25">
      <c r="A8" s="84" t="s">
        <v>2</v>
      </c>
      <c r="B8" s="86" t="s">
        <v>3</v>
      </c>
      <c r="C8" s="88" t="s">
        <v>4</v>
      </c>
      <c r="D8" s="90" t="s">
        <v>5</v>
      </c>
      <c r="E8" s="88" t="s">
        <v>6</v>
      </c>
      <c r="F8" s="92" t="s">
        <v>7</v>
      </c>
      <c r="G8" s="93"/>
      <c r="H8" s="94" t="s">
        <v>8</v>
      </c>
    </row>
    <row r="9" spans="1:8" s="16" customFormat="1" ht="15.75" thickBot="1" x14ac:dyDescent="0.3">
      <c r="A9" s="85"/>
      <c r="B9" s="87"/>
      <c r="C9" s="89"/>
      <c r="D9" s="91"/>
      <c r="E9" s="89"/>
      <c r="F9" s="1" t="s">
        <v>9</v>
      </c>
      <c r="G9" s="1" t="s">
        <v>10</v>
      </c>
      <c r="H9" s="95"/>
    </row>
    <row r="10" spans="1:8" ht="51" customHeight="1" x14ac:dyDescent="0.25">
      <c r="A10" s="3">
        <v>44133</v>
      </c>
      <c r="B10" s="4" t="s">
        <v>11</v>
      </c>
      <c r="C10" s="5">
        <v>1</v>
      </c>
      <c r="D10" s="4" t="s">
        <v>12</v>
      </c>
      <c r="E10" s="6">
        <v>106607.01</v>
      </c>
      <c r="F10" s="6">
        <f t="shared" ref="F10:F73" si="0">+E10/60</f>
        <v>1776.7835</v>
      </c>
      <c r="G10" s="7">
        <f>+F10*38</f>
        <v>67517.773000000001</v>
      </c>
      <c r="H10" s="8">
        <f t="shared" ref="H10:H73" si="1">+E10-G10</f>
        <v>39089.236999999994</v>
      </c>
    </row>
    <row r="11" spans="1:8" ht="51" customHeight="1" x14ac:dyDescent="0.25">
      <c r="A11" s="10">
        <v>44133</v>
      </c>
      <c r="B11" s="11" t="s">
        <v>11</v>
      </c>
      <c r="C11" s="12">
        <v>1</v>
      </c>
      <c r="D11" s="11" t="s">
        <v>12</v>
      </c>
      <c r="E11" s="13">
        <v>106607.01</v>
      </c>
      <c r="F11" s="13">
        <f t="shared" si="0"/>
        <v>1776.7835</v>
      </c>
      <c r="G11" s="14">
        <f>+F11*38</f>
        <v>67517.773000000001</v>
      </c>
      <c r="H11" s="15">
        <f t="shared" si="1"/>
        <v>39089.236999999994</v>
      </c>
    </row>
    <row r="12" spans="1:8" ht="51" customHeight="1" x14ac:dyDescent="0.25">
      <c r="A12" s="10">
        <v>44133</v>
      </c>
      <c r="B12" s="11" t="s">
        <v>11</v>
      </c>
      <c r="C12" s="12">
        <v>1</v>
      </c>
      <c r="D12" s="11" t="s">
        <v>12</v>
      </c>
      <c r="E12" s="13">
        <v>106607.01</v>
      </c>
      <c r="F12" s="13">
        <f t="shared" si="0"/>
        <v>1776.7835</v>
      </c>
      <c r="G12" s="14">
        <f t="shared" ref="G12:G24" si="2">+F12*38</f>
        <v>67517.773000000001</v>
      </c>
      <c r="H12" s="15">
        <f t="shared" si="1"/>
        <v>39089.236999999994</v>
      </c>
    </row>
    <row r="13" spans="1:8" ht="51" customHeight="1" x14ac:dyDescent="0.25">
      <c r="A13" s="10">
        <v>44133</v>
      </c>
      <c r="B13" s="11" t="s">
        <v>11</v>
      </c>
      <c r="C13" s="12">
        <v>1</v>
      </c>
      <c r="D13" s="11" t="s">
        <v>12</v>
      </c>
      <c r="E13" s="13">
        <v>106607.01</v>
      </c>
      <c r="F13" s="13">
        <f t="shared" si="0"/>
        <v>1776.7835</v>
      </c>
      <c r="G13" s="14">
        <f t="shared" si="2"/>
        <v>67517.773000000001</v>
      </c>
      <c r="H13" s="15">
        <f t="shared" si="1"/>
        <v>39089.236999999994</v>
      </c>
    </row>
    <row r="14" spans="1:8" ht="51" customHeight="1" x14ac:dyDescent="0.25">
      <c r="A14" s="10">
        <v>44133</v>
      </c>
      <c r="B14" s="11" t="s">
        <v>11</v>
      </c>
      <c r="C14" s="17">
        <v>1</v>
      </c>
      <c r="D14" s="11" t="s">
        <v>12</v>
      </c>
      <c r="E14" s="13">
        <v>106607.01</v>
      </c>
      <c r="F14" s="13">
        <f t="shared" si="0"/>
        <v>1776.7835</v>
      </c>
      <c r="G14" s="14">
        <f t="shared" si="2"/>
        <v>67517.773000000001</v>
      </c>
      <c r="H14" s="15">
        <f t="shared" si="1"/>
        <v>39089.236999999994</v>
      </c>
    </row>
    <row r="15" spans="1:8" ht="51" customHeight="1" x14ac:dyDescent="0.25">
      <c r="A15" s="10">
        <v>44133</v>
      </c>
      <c r="B15" s="11" t="s">
        <v>11</v>
      </c>
      <c r="C15" s="17">
        <v>1</v>
      </c>
      <c r="D15" s="11" t="s">
        <v>13</v>
      </c>
      <c r="E15" s="13">
        <v>74070</v>
      </c>
      <c r="F15" s="13">
        <f t="shared" si="0"/>
        <v>1234.5</v>
      </c>
      <c r="G15" s="14">
        <f t="shared" si="2"/>
        <v>46911</v>
      </c>
      <c r="H15" s="15">
        <f t="shared" si="1"/>
        <v>27159</v>
      </c>
    </row>
    <row r="16" spans="1:8" ht="51" customHeight="1" x14ac:dyDescent="0.25">
      <c r="A16" s="10">
        <v>44133</v>
      </c>
      <c r="B16" s="11" t="s">
        <v>11</v>
      </c>
      <c r="C16" s="17">
        <v>1</v>
      </c>
      <c r="D16" s="11" t="s">
        <v>13</v>
      </c>
      <c r="E16" s="13">
        <v>74070</v>
      </c>
      <c r="F16" s="13">
        <f t="shared" si="0"/>
        <v>1234.5</v>
      </c>
      <c r="G16" s="14">
        <f t="shared" si="2"/>
        <v>46911</v>
      </c>
      <c r="H16" s="15">
        <f t="shared" si="1"/>
        <v>27159</v>
      </c>
    </row>
    <row r="17" spans="1:8" ht="51" customHeight="1" x14ac:dyDescent="0.25">
      <c r="A17" s="10">
        <v>44133</v>
      </c>
      <c r="B17" s="11" t="s">
        <v>11</v>
      </c>
      <c r="C17" s="17">
        <v>1</v>
      </c>
      <c r="D17" s="11" t="s">
        <v>13</v>
      </c>
      <c r="E17" s="13">
        <v>74070</v>
      </c>
      <c r="F17" s="13">
        <f t="shared" si="0"/>
        <v>1234.5</v>
      </c>
      <c r="G17" s="14">
        <f t="shared" si="2"/>
        <v>46911</v>
      </c>
      <c r="H17" s="15">
        <f t="shared" si="1"/>
        <v>27159</v>
      </c>
    </row>
    <row r="18" spans="1:8" ht="51" customHeight="1" x14ac:dyDescent="0.25">
      <c r="A18" s="10">
        <v>44133</v>
      </c>
      <c r="B18" s="11" t="s">
        <v>11</v>
      </c>
      <c r="C18" s="17">
        <v>1</v>
      </c>
      <c r="D18" s="11" t="s">
        <v>13</v>
      </c>
      <c r="E18" s="13">
        <v>74070</v>
      </c>
      <c r="F18" s="13">
        <f t="shared" si="0"/>
        <v>1234.5</v>
      </c>
      <c r="G18" s="14">
        <f t="shared" si="2"/>
        <v>46911</v>
      </c>
      <c r="H18" s="15">
        <f t="shared" si="1"/>
        <v>27159</v>
      </c>
    </row>
    <row r="19" spans="1:8" ht="51" customHeight="1" x14ac:dyDescent="0.25">
      <c r="A19" s="10">
        <v>44133</v>
      </c>
      <c r="B19" s="11" t="s">
        <v>11</v>
      </c>
      <c r="C19" s="17">
        <v>1</v>
      </c>
      <c r="D19" s="11" t="s">
        <v>13</v>
      </c>
      <c r="E19" s="13">
        <v>74070</v>
      </c>
      <c r="F19" s="13">
        <f t="shared" si="0"/>
        <v>1234.5</v>
      </c>
      <c r="G19" s="14">
        <f t="shared" si="2"/>
        <v>46911</v>
      </c>
      <c r="H19" s="15">
        <f t="shared" si="1"/>
        <v>27159</v>
      </c>
    </row>
    <row r="20" spans="1:8" ht="51" customHeight="1" x14ac:dyDescent="0.25">
      <c r="A20" s="10">
        <v>44133</v>
      </c>
      <c r="B20" s="11" t="s">
        <v>11</v>
      </c>
      <c r="C20" s="17">
        <v>1</v>
      </c>
      <c r="D20" s="11" t="s">
        <v>13</v>
      </c>
      <c r="E20" s="13">
        <v>74070</v>
      </c>
      <c r="F20" s="13">
        <f t="shared" si="0"/>
        <v>1234.5</v>
      </c>
      <c r="G20" s="14">
        <f t="shared" si="2"/>
        <v>46911</v>
      </c>
      <c r="H20" s="15">
        <f t="shared" si="1"/>
        <v>27159</v>
      </c>
    </row>
    <row r="21" spans="1:8" ht="84.95" customHeight="1" x14ac:dyDescent="0.25">
      <c r="A21" s="10">
        <v>44133</v>
      </c>
      <c r="B21" s="11" t="s">
        <v>11</v>
      </c>
      <c r="C21" s="17">
        <v>1</v>
      </c>
      <c r="D21" s="11" t="s">
        <v>13</v>
      </c>
      <c r="E21" s="13">
        <v>74070</v>
      </c>
      <c r="F21" s="13">
        <f t="shared" si="0"/>
        <v>1234.5</v>
      </c>
      <c r="G21" s="14">
        <f t="shared" si="2"/>
        <v>46911</v>
      </c>
      <c r="H21" s="15">
        <f t="shared" si="1"/>
        <v>27159</v>
      </c>
    </row>
    <row r="22" spans="1:8" s="16" customFormat="1" ht="51" x14ac:dyDescent="0.25">
      <c r="A22" s="10">
        <v>44133</v>
      </c>
      <c r="B22" s="11" t="s">
        <v>11</v>
      </c>
      <c r="C22" s="17">
        <v>1</v>
      </c>
      <c r="D22" s="11" t="s">
        <v>13</v>
      </c>
      <c r="E22" s="13">
        <v>74070</v>
      </c>
      <c r="F22" s="13">
        <f t="shared" si="0"/>
        <v>1234.5</v>
      </c>
      <c r="G22" s="14">
        <f t="shared" si="2"/>
        <v>46911</v>
      </c>
      <c r="H22" s="15">
        <f t="shared" si="1"/>
        <v>27159</v>
      </c>
    </row>
    <row r="23" spans="1:8" ht="51" x14ac:dyDescent="0.25">
      <c r="A23" s="10">
        <v>44133</v>
      </c>
      <c r="B23" s="11" t="s">
        <v>11</v>
      </c>
      <c r="C23" s="12">
        <v>1</v>
      </c>
      <c r="D23" s="11" t="s">
        <v>12</v>
      </c>
      <c r="E23" s="13">
        <v>106607.01</v>
      </c>
      <c r="F23" s="13">
        <f t="shared" si="0"/>
        <v>1776.7835</v>
      </c>
      <c r="G23" s="14">
        <f t="shared" si="2"/>
        <v>67517.773000000001</v>
      </c>
      <c r="H23" s="15">
        <f t="shared" si="1"/>
        <v>39089.236999999994</v>
      </c>
    </row>
    <row r="24" spans="1:8" ht="63.75" x14ac:dyDescent="0.25">
      <c r="A24" s="10">
        <v>44133</v>
      </c>
      <c r="B24" s="11" t="s">
        <v>11</v>
      </c>
      <c r="C24" s="17">
        <v>1</v>
      </c>
      <c r="D24" s="11" t="s">
        <v>14</v>
      </c>
      <c r="E24" s="13">
        <v>144417.84</v>
      </c>
      <c r="F24" s="13">
        <f t="shared" si="0"/>
        <v>2406.9639999999999</v>
      </c>
      <c r="G24" s="14">
        <f t="shared" si="2"/>
        <v>91464.631999999998</v>
      </c>
      <c r="H24" s="15">
        <f t="shared" si="1"/>
        <v>52953.207999999999</v>
      </c>
    </row>
    <row r="25" spans="1:8" ht="89.25" x14ac:dyDescent="0.25">
      <c r="A25" s="10">
        <v>44161</v>
      </c>
      <c r="B25" s="11" t="s">
        <v>15</v>
      </c>
      <c r="C25" s="17">
        <v>1</v>
      </c>
      <c r="D25" s="11" t="s">
        <v>16</v>
      </c>
      <c r="E25" s="13">
        <v>75817.5</v>
      </c>
      <c r="F25" s="13">
        <f t="shared" si="0"/>
        <v>1263.625</v>
      </c>
      <c r="G25" s="13">
        <f>+F25*37</f>
        <v>46754.125</v>
      </c>
      <c r="H25" s="15">
        <f t="shared" si="1"/>
        <v>29063.375</v>
      </c>
    </row>
    <row r="26" spans="1:8" ht="25.5" x14ac:dyDescent="0.25">
      <c r="A26" s="10">
        <v>44298</v>
      </c>
      <c r="B26" s="18" t="s">
        <v>17</v>
      </c>
      <c r="C26" s="17">
        <v>1</v>
      </c>
      <c r="D26" s="11" t="s">
        <v>18</v>
      </c>
      <c r="E26" s="13">
        <v>2461625</v>
      </c>
      <c r="F26" s="13">
        <f t="shared" si="0"/>
        <v>41027.083333333336</v>
      </c>
      <c r="G26" s="13">
        <f>+F26*33</f>
        <v>1353893.75</v>
      </c>
      <c r="H26" s="15">
        <f t="shared" si="1"/>
        <v>1107731.25</v>
      </c>
    </row>
    <row r="27" spans="1:8" ht="89.25" x14ac:dyDescent="0.25">
      <c r="A27" s="10">
        <v>44446</v>
      </c>
      <c r="B27" s="19" t="s">
        <v>19</v>
      </c>
      <c r="C27" s="17">
        <v>1</v>
      </c>
      <c r="D27" s="11" t="s">
        <v>20</v>
      </c>
      <c r="E27" s="20">
        <v>17068.28</v>
      </c>
      <c r="F27" s="13">
        <f t="shared" si="0"/>
        <v>284.47133333333329</v>
      </c>
      <c r="G27" s="13">
        <f>+F27*28</f>
        <v>7965.1973333333317</v>
      </c>
      <c r="H27" s="15">
        <f t="shared" si="1"/>
        <v>9103.0826666666671</v>
      </c>
    </row>
    <row r="28" spans="1:8" ht="89.25" x14ac:dyDescent="0.25">
      <c r="A28" s="10">
        <v>44446</v>
      </c>
      <c r="B28" s="19" t="s">
        <v>19</v>
      </c>
      <c r="C28" s="17">
        <v>1</v>
      </c>
      <c r="D28" s="11" t="s">
        <v>20</v>
      </c>
      <c r="E28" s="20">
        <v>17068.28</v>
      </c>
      <c r="F28" s="13">
        <f t="shared" si="0"/>
        <v>284.47133333333329</v>
      </c>
      <c r="G28" s="13">
        <f t="shared" ref="G28:G91" si="3">+F28*28</f>
        <v>7965.1973333333317</v>
      </c>
      <c r="H28" s="15">
        <f t="shared" si="1"/>
        <v>9103.0826666666671</v>
      </c>
    </row>
    <row r="29" spans="1:8" ht="89.25" x14ac:dyDescent="0.25">
      <c r="A29" s="10">
        <v>44446</v>
      </c>
      <c r="B29" s="19" t="s">
        <v>19</v>
      </c>
      <c r="C29" s="17">
        <v>1</v>
      </c>
      <c r="D29" s="11" t="s">
        <v>20</v>
      </c>
      <c r="E29" s="20">
        <v>17068.28</v>
      </c>
      <c r="F29" s="13">
        <f t="shared" si="0"/>
        <v>284.47133333333329</v>
      </c>
      <c r="G29" s="13">
        <f t="shared" si="3"/>
        <v>7965.1973333333317</v>
      </c>
      <c r="H29" s="15">
        <f t="shared" si="1"/>
        <v>9103.0826666666671</v>
      </c>
    </row>
    <row r="30" spans="1:8" ht="89.25" x14ac:dyDescent="0.25">
      <c r="A30" s="10">
        <v>44446</v>
      </c>
      <c r="B30" s="19" t="s">
        <v>19</v>
      </c>
      <c r="C30" s="17">
        <v>1</v>
      </c>
      <c r="D30" s="11" t="s">
        <v>20</v>
      </c>
      <c r="E30" s="20">
        <v>17068.28</v>
      </c>
      <c r="F30" s="13">
        <f t="shared" si="0"/>
        <v>284.47133333333329</v>
      </c>
      <c r="G30" s="13">
        <f t="shared" si="3"/>
        <v>7965.1973333333317</v>
      </c>
      <c r="H30" s="15">
        <f t="shared" si="1"/>
        <v>9103.0826666666671</v>
      </c>
    </row>
    <row r="31" spans="1:8" ht="89.25" x14ac:dyDescent="0.25">
      <c r="A31" s="10">
        <v>44446</v>
      </c>
      <c r="B31" s="19" t="s">
        <v>19</v>
      </c>
      <c r="C31" s="17">
        <v>1</v>
      </c>
      <c r="D31" s="11" t="s">
        <v>20</v>
      </c>
      <c r="E31" s="20">
        <v>17068.28</v>
      </c>
      <c r="F31" s="13">
        <f t="shared" si="0"/>
        <v>284.47133333333329</v>
      </c>
      <c r="G31" s="13">
        <f t="shared" si="3"/>
        <v>7965.1973333333317</v>
      </c>
      <c r="H31" s="15">
        <f t="shared" si="1"/>
        <v>9103.0826666666671</v>
      </c>
    </row>
    <row r="32" spans="1:8" ht="89.25" x14ac:dyDescent="0.25">
      <c r="A32" s="10">
        <v>44446</v>
      </c>
      <c r="B32" s="19" t="s">
        <v>19</v>
      </c>
      <c r="C32" s="17">
        <v>1</v>
      </c>
      <c r="D32" s="11" t="s">
        <v>20</v>
      </c>
      <c r="E32" s="20">
        <v>17068.28</v>
      </c>
      <c r="F32" s="13">
        <f t="shared" si="0"/>
        <v>284.47133333333329</v>
      </c>
      <c r="G32" s="13">
        <f t="shared" si="3"/>
        <v>7965.1973333333317</v>
      </c>
      <c r="H32" s="15">
        <f t="shared" si="1"/>
        <v>9103.0826666666671</v>
      </c>
    </row>
    <row r="33" spans="1:8" ht="89.25" x14ac:dyDescent="0.25">
      <c r="A33" s="10">
        <v>44446</v>
      </c>
      <c r="B33" s="19" t="s">
        <v>19</v>
      </c>
      <c r="C33" s="17">
        <v>1</v>
      </c>
      <c r="D33" s="11" t="s">
        <v>20</v>
      </c>
      <c r="E33" s="20">
        <v>17068.28</v>
      </c>
      <c r="F33" s="13">
        <f t="shared" si="0"/>
        <v>284.47133333333329</v>
      </c>
      <c r="G33" s="13">
        <f t="shared" si="3"/>
        <v>7965.1973333333317</v>
      </c>
      <c r="H33" s="15">
        <f t="shared" si="1"/>
        <v>9103.0826666666671</v>
      </c>
    </row>
    <row r="34" spans="1:8" ht="89.25" x14ac:dyDescent="0.25">
      <c r="A34" s="10">
        <v>44446</v>
      </c>
      <c r="B34" s="19" t="s">
        <v>19</v>
      </c>
      <c r="C34" s="17">
        <v>1</v>
      </c>
      <c r="D34" s="11" t="s">
        <v>20</v>
      </c>
      <c r="E34" s="20">
        <v>17068.28</v>
      </c>
      <c r="F34" s="13">
        <f t="shared" si="0"/>
        <v>284.47133333333329</v>
      </c>
      <c r="G34" s="13">
        <f t="shared" si="3"/>
        <v>7965.1973333333317</v>
      </c>
      <c r="H34" s="15">
        <f t="shared" si="1"/>
        <v>9103.0826666666671</v>
      </c>
    </row>
    <row r="35" spans="1:8" ht="89.25" x14ac:dyDescent="0.25">
      <c r="A35" s="10">
        <v>44446</v>
      </c>
      <c r="B35" s="19" t="s">
        <v>19</v>
      </c>
      <c r="C35" s="17">
        <v>1</v>
      </c>
      <c r="D35" s="11" t="s">
        <v>20</v>
      </c>
      <c r="E35" s="20">
        <v>17068.28</v>
      </c>
      <c r="F35" s="13">
        <f t="shared" si="0"/>
        <v>284.47133333333329</v>
      </c>
      <c r="G35" s="13">
        <f t="shared" si="3"/>
        <v>7965.1973333333317</v>
      </c>
      <c r="H35" s="15">
        <f t="shared" si="1"/>
        <v>9103.0826666666671</v>
      </c>
    </row>
    <row r="36" spans="1:8" ht="89.25" x14ac:dyDescent="0.25">
      <c r="A36" s="10">
        <v>44446</v>
      </c>
      <c r="B36" s="19" t="s">
        <v>19</v>
      </c>
      <c r="C36" s="17">
        <v>1</v>
      </c>
      <c r="D36" s="11" t="s">
        <v>20</v>
      </c>
      <c r="E36" s="20">
        <v>17068.28</v>
      </c>
      <c r="F36" s="13">
        <f t="shared" si="0"/>
        <v>284.47133333333329</v>
      </c>
      <c r="G36" s="13">
        <f t="shared" si="3"/>
        <v>7965.1973333333317</v>
      </c>
      <c r="H36" s="15">
        <f t="shared" si="1"/>
        <v>9103.0826666666671</v>
      </c>
    </row>
    <row r="37" spans="1:8" ht="89.25" x14ac:dyDescent="0.25">
      <c r="A37" s="10">
        <v>44446</v>
      </c>
      <c r="B37" s="19" t="s">
        <v>19</v>
      </c>
      <c r="C37" s="17">
        <v>1</v>
      </c>
      <c r="D37" s="11" t="s">
        <v>20</v>
      </c>
      <c r="E37" s="20">
        <v>17068.28</v>
      </c>
      <c r="F37" s="13">
        <f t="shared" si="0"/>
        <v>284.47133333333329</v>
      </c>
      <c r="G37" s="13">
        <f t="shared" si="3"/>
        <v>7965.1973333333317</v>
      </c>
      <c r="H37" s="15">
        <f t="shared" si="1"/>
        <v>9103.0826666666671</v>
      </c>
    </row>
    <row r="38" spans="1:8" ht="89.25" x14ac:dyDescent="0.25">
      <c r="A38" s="10">
        <v>44446</v>
      </c>
      <c r="B38" s="19" t="s">
        <v>19</v>
      </c>
      <c r="C38" s="17">
        <v>1</v>
      </c>
      <c r="D38" s="11" t="s">
        <v>20</v>
      </c>
      <c r="E38" s="20">
        <v>17068.28</v>
      </c>
      <c r="F38" s="13">
        <f t="shared" si="0"/>
        <v>284.47133333333329</v>
      </c>
      <c r="G38" s="13">
        <f t="shared" si="3"/>
        <v>7965.1973333333317</v>
      </c>
      <c r="H38" s="15">
        <f t="shared" si="1"/>
        <v>9103.0826666666671</v>
      </c>
    </row>
    <row r="39" spans="1:8" ht="89.25" x14ac:dyDescent="0.25">
      <c r="A39" s="10">
        <v>44446</v>
      </c>
      <c r="B39" s="19" t="s">
        <v>19</v>
      </c>
      <c r="C39" s="17">
        <v>1</v>
      </c>
      <c r="D39" s="11" t="s">
        <v>20</v>
      </c>
      <c r="E39" s="20">
        <v>17068.28</v>
      </c>
      <c r="F39" s="13">
        <f t="shared" si="0"/>
        <v>284.47133333333329</v>
      </c>
      <c r="G39" s="13">
        <f t="shared" si="3"/>
        <v>7965.1973333333317</v>
      </c>
      <c r="H39" s="15">
        <f t="shared" si="1"/>
        <v>9103.0826666666671</v>
      </c>
    </row>
    <row r="40" spans="1:8" ht="89.25" x14ac:dyDescent="0.25">
      <c r="A40" s="10">
        <v>44446</v>
      </c>
      <c r="B40" s="19" t="s">
        <v>19</v>
      </c>
      <c r="C40" s="17">
        <v>1</v>
      </c>
      <c r="D40" s="11" t="s">
        <v>20</v>
      </c>
      <c r="E40" s="20">
        <v>17068.28</v>
      </c>
      <c r="F40" s="13">
        <f t="shared" si="0"/>
        <v>284.47133333333329</v>
      </c>
      <c r="G40" s="13">
        <f t="shared" si="3"/>
        <v>7965.1973333333317</v>
      </c>
      <c r="H40" s="15">
        <f t="shared" si="1"/>
        <v>9103.0826666666671</v>
      </c>
    </row>
    <row r="41" spans="1:8" ht="89.25" x14ac:dyDescent="0.25">
      <c r="A41" s="10">
        <v>44446</v>
      </c>
      <c r="B41" s="19" t="s">
        <v>19</v>
      </c>
      <c r="C41" s="17">
        <v>1</v>
      </c>
      <c r="D41" s="11" t="s">
        <v>20</v>
      </c>
      <c r="E41" s="20">
        <v>17068.28</v>
      </c>
      <c r="F41" s="13">
        <f t="shared" si="0"/>
        <v>284.47133333333329</v>
      </c>
      <c r="G41" s="13">
        <f t="shared" si="3"/>
        <v>7965.1973333333317</v>
      </c>
      <c r="H41" s="15">
        <f t="shared" si="1"/>
        <v>9103.0826666666671</v>
      </c>
    </row>
    <row r="42" spans="1:8" ht="89.25" x14ac:dyDescent="0.25">
      <c r="A42" s="10">
        <v>44446</v>
      </c>
      <c r="B42" s="19" t="s">
        <v>19</v>
      </c>
      <c r="C42" s="17">
        <v>1</v>
      </c>
      <c r="D42" s="11" t="s">
        <v>20</v>
      </c>
      <c r="E42" s="20">
        <v>17068.28</v>
      </c>
      <c r="F42" s="13">
        <f t="shared" si="0"/>
        <v>284.47133333333329</v>
      </c>
      <c r="G42" s="13">
        <f t="shared" si="3"/>
        <v>7965.1973333333317</v>
      </c>
      <c r="H42" s="15">
        <f t="shared" si="1"/>
        <v>9103.0826666666671</v>
      </c>
    </row>
    <row r="43" spans="1:8" ht="89.25" x14ac:dyDescent="0.25">
      <c r="A43" s="10">
        <v>44446</v>
      </c>
      <c r="B43" s="19" t="s">
        <v>19</v>
      </c>
      <c r="C43" s="17">
        <v>1</v>
      </c>
      <c r="D43" s="11" t="s">
        <v>20</v>
      </c>
      <c r="E43" s="20">
        <v>17068.28</v>
      </c>
      <c r="F43" s="13">
        <f t="shared" si="0"/>
        <v>284.47133333333329</v>
      </c>
      <c r="G43" s="13">
        <f t="shared" si="3"/>
        <v>7965.1973333333317</v>
      </c>
      <c r="H43" s="15">
        <f t="shared" si="1"/>
        <v>9103.0826666666671</v>
      </c>
    </row>
    <row r="44" spans="1:8" ht="89.25" x14ac:dyDescent="0.25">
      <c r="A44" s="10">
        <v>44446</v>
      </c>
      <c r="B44" s="19" t="s">
        <v>19</v>
      </c>
      <c r="C44" s="17">
        <v>1</v>
      </c>
      <c r="D44" s="11" t="s">
        <v>20</v>
      </c>
      <c r="E44" s="20">
        <v>17068.28</v>
      </c>
      <c r="F44" s="13">
        <f t="shared" si="0"/>
        <v>284.47133333333329</v>
      </c>
      <c r="G44" s="13">
        <f t="shared" si="3"/>
        <v>7965.1973333333317</v>
      </c>
      <c r="H44" s="15">
        <f t="shared" si="1"/>
        <v>9103.0826666666671</v>
      </c>
    </row>
    <row r="45" spans="1:8" ht="89.25" x14ac:dyDescent="0.25">
      <c r="A45" s="10">
        <v>44446</v>
      </c>
      <c r="B45" s="19" t="s">
        <v>19</v>
      </c>
      <c r="C45" s="17">
        <v>1</v>
      </c>
      <c r="D45" s="11" t="s">
        <v>20</v>
      </c>
      <c r="E45" s="20">
        <v>17068.28</v>
      </c>
      <c r="F45" s="13">
        <f t="shared" si="0"/>
        <v>284.47133333333329</v>
      </c>
      <c r="G45" s="13">
        <f t="shared" si="3"/>
        <v>7965.1973333333317</v>
      </c>
      <c r="H45" s="15">
        <f t="shared" si="1"/>
        <v>9103.0826666666671</v>
      </c>
    </row>
    <row r="46" spans="1:8" ht="89.25" x14ac:dyDescent="0.25">
      <c r="A46" s="10">
        <v>44446</v>
      </c>
      <c r="B46" s="19" t="s">
        <v>19</v>
      </c>
      <c r="C46" s="17">
        <v>1</v>
      </c>
      <c r="D46" s="11" t="s">
        <v>20</v>
      </c>
      <c r="E46" s="20">
        <v>17068.28</v>
      </c>
      <c r="F46" s="13">
        <f t="shared" si="0"/>
        <v>284.47133333333329</v>
      </c>
      <c r="G46" s="13">
        <f t="shared" si="3"/>
        <v>7965.1973333333317</v>
      </c>
      <c r="H46" s="15">
        <f t="shared" si="1"/>
        <v>9103.0826666666671</v>
      </c>
    </row>
    <row r="47" spans="1:8" ht="89.25" x14ac:dyDescent="0.25">
      <c r="A47" s="10">
        <v>44446</v>
      </c>
      <c r="B47" s="19" t="s">
        <v>19</v>
      </c>
      <c r="C47" s="17">
        <v>1</v>
      </c>
      <c r="D47" s="11" t="s">
        <v>20</v>
      </c>
      <c r="E47" s="20">
        <v>17068.28</v>
      </c>
      <c r="F47" s="13">
        <f t="shared" si="0"/>
        <v>284.47133333333329</v>
      </c>
      <c r="G47" s="13">
        <f t="shared" si="3"/>
        <v>7965.1973333333317</v>
      </c>
      <c r="H47" s="15">
        <f t="shared" si="1"/>
        <v>9103.0826666666671</v>
      </c>
    </row>
    <row r="48" spans="1:8" ht="89.25" x14ac:dyDescent="0.25">
      <c r="A48" s="10">
        <v>44446</v>
      </c>
      <c r="B48" s="19" t="s">
        <v>19</v>
      </c>
      <c r="C48" s="17">
        <v>1</v>
      </c>
      <c r="D48" s="11" t="s">
        <v>20</v>
      </c>
      <c r="E48" s="20">
        <v>17068.28</v>
      </c>
      <c r="F48" s="13">
        <f t="shared" si="0"/>
        <v>284.47133333333329</v>
      </c>
      <c r="G48" s="13">
        <f t="shared" si="3"/>
        <v>7965.1973333333317</v>
      </c>
      <c r="H48" s="15">
        <f t="shared" si="1"/>
        <v>9103.0826666666671</v>
      </c>
    </row>
    <row r="49" spans="1:8" ht="89.25" x14ac:dyDescent="0.25">
      <c r="A49" s="10">
        <v>44446</v>
      </c>
      <c r="B49" s="19" t="s">
        <v>19</v>
      </c>
      <c r="C49" s="17">
        <v>1</v>
      </c>
      <c r="D49" s="11" t="s">
        <v>20</v>
      </c>
      <c r="E49" s="20">
        <v>17068.28</v>
      </c>
      <c r="F49" s="13">
        <f t="shared" si="0"/>
        <v>284.47133333333329</v>
      </c>
      <c r="G49" s="13">
        <f t="shared" si="3"/>
        <v>7965.1973333333317</v>
      </c>
      <c r="H49" s="15">
        <f t="shared" si="1"/>
        <v>9103.0826666666671</v>
      </c>
    </row>
    <row r="50" spans="1:8" ht="89.25" x14ac:dyDescent="0.25">
      <c r="A50" s="10">
        <v>44446</v>
      </c>
      <c r="B50" s="19" t="s">
        <v>19</v>
      </c>
      <c r="C50" s="17">
        <v>1</v>
      </c>
      <c r="D50" s="11" t="s">
        <v>20</v>
      </c>
      <c r="E50" s="20">
        <v>17068.28</v>
      </c>
      <c r="F50" s="13">
        <f t="shared" si="0"/>
        <v>284.47133333333329</v>
      </c>
      <c r="G50" s="13">
        <f t="shared" si="3"/>
        <v>7965.1973333333317</v>
      </c>
      <c r="H50" s="15">
        <f t="shared" si="1"/>
        <v>9103.0826666666671</v>
      </c>
    </row>
    <row r="51" spans="1:8" ht="89.25" x14ac:dyDescent="0.25">
      <c r="A51" s="10">
        <v>44446</v>
      </c>
      <c r="B51" s="19" t="s">
        <v>19</v>
      </c>
      <c r="C51" s="17">
        <v>1</v>
      </c>
      <c r="D51" s="11" t="s">
        <v>20</v>
      </c>
      <c r="E51" s="20">
        <v>17068.28</v>
      </c>
      <c r="F51" s="13">
        <f t="shared" si="0"/>
        <v>284.47133333333329</v>
      </c>
      <c r="G51" s="13">
        <f t="shared" si="3"/>
        <v>7965.1973333333317</v>
      </c>
      <c r="H51" s="15">
        <f t="shared" si="1"/>
        <v>9103.0826666666671</v>
      </c>
    </row>
    <row r="52" spans="1:8" ht="89.25" x14ac:dyDescent="0.25">
      <c r="A52" s="10">
        <v>44446</v>
      </c>
      <c r="B52" s="19" t="s">
        <v>19</v>
      </c>
      <c r="C52" s="17">
        <v>1</v>
      </c>
      <c r="D52" s="11" t="s">
        <v>20</v>
      </c>
      <c r="E52" s="20">
        <v>17068.28</v>
      </c>
      <c r="F52" s="13">
        <f t="shared" si="0"/>
        <v>284.47133333333329</v>
      </c>
      <c r="G52" s="13">
        <f t="shared" si="3"/>
        <v>7965.1973333333317</v>
      </c>
      <c r="H52" s="15">
        <f t="shared" si="1"/>
        <v>9103.0826666666671</v>
      </c>
    </row>
    <row r="53" spans="1:8" ht="89.25" x14ac:dyDescent="0.25">
      <c r="A53" s="10">
        <v>44446</v>
      </c>
      <c r="B53" s="19" t="s">
        <v>19</v>
      </c>
      <c r="C53" s="17">
        <v>1</v>
      </c>
      <c r="D53" s="11" t="s">
        <v>20</v>
      </c>
      <c r="E53" s="20">
        <v>17068.28</v>
      </c>
      <c r="F53" s="13">
        <f t="shared" si="0"/>
        <v>284.47133333333329</v>
      </c>
      <c r="G53" s="13">
        <f t="shared" si="3"/>
        <v>7965.1973333333317</v>
      </c>
      <c r="H53" s="15">
        <f t="shared" si="1"/>
        <v>9103.0826666666671</v>
      </c>
    </row>
    <row r="54" spans="1:8" ht="89.25" x14ac:dyDescent="0.25">
      <c r="A54" s="10">
        <v>44446</v>
      </c>
      <c r="B54" s="19" t="s">
        <v>19</v>
      </c>
      <c r="C54" s="17">
        <v>1</v>
      </c>
      <c r="D54" s="11" t="s">
        <v>20</v>
      </c>
      <c r="E54" s="20">
        <v>17068.28</v>
      </c>
      <c r="F54" s="13">
        <f t="shared" si="0"/>
        <v>284.47133333333329</v>
      </c>
      <c r="G54" s="13">
        <f t="shared" si="3"/>
        <v>7965.1973333333317</v>
      </c>
      <c r="H54" s="15">
        <f t="shared" si="1"/>
        <v>9103.0826666666671</v>
      </c>
    </row>
    <row r="55" spans="1:8" ht="89.25" x14ac:dyDescent="0.25">
      <c r="A55" s="10">
        <v>44446</v>
      </c>
      <c r="B55" s="19" t="s">
        <v>19</v>
      </c>
      <c r="C55" s="17">
        <v>1</v>
      </c>
      <c r="D55" s="11" t="s">
        <v>20</v>
      </c>
      <c r="E55" s="20">
        <v>17068.28</v>
      </c>
      <c r="F55" s="13">
        <f t="shared" si="0"/>
        <v>284.47133333333329</v>
      </c>
      <c r="G55" s="13">
        <f t="shared" si="3"/>
        <v>7965.1973333333317</v>
      </c>
      <c r="H55" s="15">
        <f t="shared" si="1"/>
        <v>9103.0826666666671</v>
      </c>
    </row>
    <row r="56" spans="1:8" ht="89.25" x14ac:dyDescent="0.25">
      <c r="A56" s="10">
        <v>44446</v>
      </c>
      <c r="B56" s="19" t="s">
        <v>19</v>
      </c>
      <c r="C56" s="17">
        <v>1</v>
      </c>
      <c r="D56" s="11" t="s">
        <v>20</v>
      </c>
      <c r="E56" s="20">
        <v>17068.28</v>
      </c>
      <c r="F56" s="13">
        <f t="shared" si="0"/>
        <v>284.47133333333329</v>
      </c>
      <c r="G56" s="13">
        <f t="shared" si="3"/>
        <v>7965.1973333333317</v>
      </c>
      <c r="H56" s="15">
        <f t="shared" si="1"/>
        <v>9103.0826666666671</v>
      </c>
    </row>
    <row r="57" spans="1:8" ht="89.25" x14ac:dyDescent="0.25">
      <c r="A57" s="10">
        <v>44446</v>
      </c>
      <c r="B57" s="19" t="s">
        <v>19</v>
      </c>
      <c r="C57" s="17">
        <v>1</v>
      </c>
      <c r="D57" s="11" t="s">
        <v>20</v>
      </c>
      <c r="E57" s="20">
        <v>17068.28</v>
      </c>
      <c r="F57" s="13">
        <f t="shared" si="0"/>
        <v>284.47133333333329</v>
      </c>
      <c r="G57" s="13">
        <f t="shared" si="3"/>
        <v>7965.1973333333317</v>
      </c>
      <c r="H57" s="15">
        <f t="shared" si="1"/>
        <v>9103.0826666666671</v>
      </c>
    </row>
    <row r="58" spans="1:8" ht="102" x14ac:dyDescent="0.25">
      <c r="A58" s="10">
        <v>44446</v>
      </c>
      <c r="B58" s="19" t="s">
        <v>19</v>
      </c>
      <c r="C58" s="17">
        <v>1</v>
      </c>
      <c r="D58" s="11" t="s">
        <v>21</v>
      </c>
      <c r="E58" s="20">
        <v>21646.68</v>
      </c>
      <c r="F58" s="13">
        <f t="shared" si="0"/>
        <v>360.77800000000002</v>
      </c>
      <c r="G58" s="13">
        <f t="shared" si="3"/>
        <v>10101.784</v>
      </c>
      <c r="H58" s="15">
        <f t="shared" si="1"/>
        <v>11544.896000000001</v>
      </c>
    </row>
    <row r="59" spans="1:8" ht="102" x14ac:dyDescent="0.25">
      <c r="A59" s="10">
        <v>44446</v>
      </c>
      <c r="B59" s="19" t="s">
        <v>19</v>
      </c>
      <c r="C59" s="17">
        <v>1</v>
      </c>
      <c r="D59" s="11" t="s">
        <v>21</v>
      </c>
      <c r="E59" s="20">
        <v>21646.68</v>
      </c>
      <c r="F59" s="13">
        <f t="shared" si="0"/>
        <v>360.77800000000002</v>
      </c>
      <c r="G59" s="13">
        <f t="shared" si="3"/>
        <v>10101.784</v>
      </c>
      <c r="H59" s="15">
        <f t="shared" si="1"/>
        <v>11544.896000000001</v>
      </c>
    </row>
    <row r="60" spans="1:8" ht="102" x14ac:dyDescent="0.25">
      <c r="A60" s="10">
        <v>44446</v>
      </c>
      <c r="B60" s="19" t="s">
        <v>19</v>
      </c>
      <c r="C60" s="17">
        <v>1</v>
      </c>
      <c r="D60" s="11" t="s">
        <v>21</v>
      </c>
      <c r="E60" s="20">
        <v>21646.68</v>
      </c>
      <c r="F60" s="13">
        <f t="shared" si="0"/>
        <v>360.77800000000002</v>
      </c>
      <c r="G60" s="13">
        <f t="shared" si="3"/>
        <v>10101.784</v>
      </c>
      <c r="H60" s="15">
        <f t="shared" si="1"/>
        <v>11544.896000000001</v>
      </c>
    </row>
    <row r="61" spans="1:8" ht="25.5" x14ac:dyDescent="0.25">
      <c r="A61" s="10">
        <v>44446</v>
      </c>
      <c r="B61" s="19" t="s">
        <v>19</v>
      </c>
      <c r="C61" s="17">
        <v>1</v>
      </c>
      <c r="D61" s="11" t="s">
        <v>22</v>
      </c>
      <c r="E61" s="20">
        <v>1114.8399999999999</v>
      </c>
      <c r="F61" s="13">
        <f t="shared" si="0"/>
        <v>18.580666666666666</v>
      </c>
      <c r="G61" s="13">
        <f t="shared" si="3"/>
        <v>520.25866666666661</v>
      </c>
      <c r="H61" s="15">
        <f t="shared" si="1"/>
        <v>594.5813333333333</v>
      </c>
    </row>
    <row r="62" spans="1:8" ht="25.5" x14ac:dyDescent="0.25">
      <c r="A62" s="10">
        <v>44446</v>
      </c>
      <c r="B62" s="19" t="s">
        <v>19</v>
      </c>
      <c r="C62" s="17">
        <v>1</v>
      </c>
      <c r="D62" s="11" t="s">
        <v>22</v>
      </c>
      <c r="E62" s="20">
        <v>1114.8399999999999</v>
      </c>
      <c r="F62" s="13">
        <f t="shared" si="0"/>
        <v>18.580666666666666</v>
      </c>
      <c r="G62" s="13">
        <f t="shared" si="3"/>
        <v>520.25866666666661</v>
      </c>
      <c r="H62" s="15">
        <f t="shared" si="1"/>
        <v>594.5813333333333</v>
      </c>
    </row>
    <row r="63" spans="1:8" ht="25.5" x14ac:dyDescent="0.25">
      <c r="A63" s="10">
        <v>44446</v>
      </c>
      <c r="B63" s="19" t="s">
        <v>19</v>
      </c>
      <c r="C63" s="17">
        <v>1</v>
      </c>
      <c r="D63" s="11" t="s">
        <v>22</v>
      </c>
      <c r="E63" s="20">
        <v>1114.8399999999999</v>
      </c>
      <c r="F63" s="13">
        <f t="shared" si="0"/>
        <v>18.580666666666666</v>
      </c>
      <c r="G63" s="13">
        <f t="shared" si="3"/>
        <v>520.25866666666661</v>
      </c>
      <c r="H63" s="15">
        <f t="shared" si="1"/>
        <v>594.5813333333333</v>
      </c>
    </row>
    <row r="64" spans="1:8" ht="25.5" x14ac:dyDescent="0.25">
      <c r="A64" s="10">
        <v>44446</v>
      </c>
      <c r="B64" s="19" t="s">
        <v>19</v>
      </c>
      <c r="C64" s="17">
        <v>1</v>
      </c>
      <c r="D64" s="11" t="s">
        <v>22</v>
      </c>
      <c r="E64" s="20">
        <v>1114.8399999999999</v>
      </c>
      <c r="F64" s="13">
        <f t="shared" si="0"/>
        <v>18.580666666666666</v>
      </c>
      <c r="G64" s="13">
        <f t="shared" si="3"/>
        <v>520.25866666666661</v>
      </c>
      <c r="H64" s="15">
        <f t="shared" si="1"/>
        <v>594.5813333333333</v>
      </c>
    </row>
    <row r="65" spans="1:8" ht="25.5" x14ac:dyDescent="0.25">
      <c r="A65" s="10">
        <v>44446</v>
      </c>
      <c r="B65" s="19" t="s">
        <v>19</v>
      </c>
      <c r="C65" s="17">
        <v>1</v>
      </c>
      <c r="D65" s="11" t="s">
        <v>22</v>
      </c>
      <c r="E65" s="20">
        <v>1114.8399999999999</v>
      </c>
      <c r="F65" s="13">
        <f t="shared" si="0"/>
        <v>18.580666666666666</v>
      </c>
      <c r="G65" s="13">
        <f t="shared" si="3"/>
        <v>520.25866666666661</v>
      </c>
      <c r="H65" s="15">
        <f t="shared" si="1"/>
        <v>594.5813333333333</v>
      </c>
    </row>
    <row r="66" spans="1:8" ht="25.5" x14ac:dyDescent="0.25">
      <c r="A66" s="10">
        <v>44446</v>
      </c>
      <c r="B66" s="19" t="s">
        <v>19</v>
      </c>
      <c r="C66" s="17">
        <v>1</v>
      </c>
      <c r="D66" s="11" t="s">
        <v>22</v>
      </c>
      <c r="E66" s="20">
        <v>1114.8399999999999</v>
      </c>
      <c r="F66" s="13">
        <f t="shared" si="0"/>
        <v>18.580666666666666</v>
      </c>
      <c r="G66" s="13">
        <f t="shared" si="3"/>
        <v>520.25866666666661</v>
      </c>
      <c r="H66" s="15">
        <f t="shared" si="1"/>
        <v>594.5813333333333</v>
      </c>
    </row>
    <row r="67" spans="1:8" ht="25.5" x14ac:dyDescent="0.25">
      <c r="A67" s="10">
        <v>44446</v>
      </c>
      <c r="B67" s="19" t="s">
        <v>19</v>
      </c>
      <c r="C67" s="17">
        <v>1</v>
      </c>
      <c r="D67" s="11" t="s">
        <v>22</v>
      </c>
      <c r="E67" s="20">
        <v>1114.8399999999999</v>
      </c>
      <c r="F67" s="13">
        <f t="shared" si="0"/>
        <v>18.580666666666666</v>
      </c>
      <c r="G67" s="13">
        <f t="shared" si="3"/>
        <v>520.25866666666661</v>
      </c>
      <c r="H67" s="15">
        <f t="shared" si="1"/>
        <v>594.5813333333333</v>
      </c>
    </row>
    <row r="68" spans="1:8" ht="25.5" x14ac:dyDescent="0.25">
      <c r="A68" s="10">
        <v>44446</v>
      </c>
      <c r="B68" s="19" t="s">
        <v>19</v>
      </c>
      <c r="C68" s="17">
        <v>1</v>
      </c>
      <c r="D68" s="11" t="s">
        <v>22</v>
      </c>
      <c r="E68" s="20">
        <v>1114.8399999999999</v>
      </c>
      <c r="F68" s="13">
        <f t="shared" si="0"/>
        <v>18.580666666666666</v>
      </c>
      <c r="G68" s="13">
        <f t="shared" si="3"/>
        <v>520.25866666666661</v>
      </c>
      <c r="H68" s="15">
        <f t="shared" si="1"/>
        <v>594.5813333333333</v>
      </c>
    </row>
    <row r="69" spans="1:8" ht="25.5" x14ac:dyDescent="0.25">
      <c r="A69" s="10">
        <v>44446</v>
      </c>
      <c r="B69" s="19" t="s">
        <v>19</v>
      </c>
      <c r="C69" s="17">
        <v>1</v>
      </c>
      <c r="D69" s="11" t="s">
        <v>22</v>
      </c>
      <c r="E69" s="20">
        <v>1114.8399999999999</v>
      </c>
      <c r="F69" s="13">
        <f t="shared" si="0"/>
        <v>18.580666666666666</v>
      </c>
      <c r="G69" s="13">
        <f t="shared" si="3"/>
        <v>520.25866666666661</v>
      </c>
      <c r="H69" s="15">
        <f t="shared" si="1"/>
        <v>594.5813333333333</v>
      </c>
    </row>
    <row r="70" spans="1:8" ht="25.5" x14ac:dyDescent="0.25">
      <c r="A70" s="10">
        <v>44446</v>
      </c>
      <c r="B70" s="19" t="s">
        <v>19</v>
      </c>
      <c r="C70" s="17">
        <v>1</v>
      </c>
      <c r="D70" s="11" t="s">
        <v>22</v>
      </c>
      <c r="E70" s="20">
        <v>1114.8399999999999</v>
      </c>
      <c r="F70" s="13">
        <f t="shared" si="0"/>
        <v>18.580666666666666</v>
      </c>
      <c r="G70" s="13">
        <f t="shared" si="3"/>
        <v>520.25866666666661</v>
      </c>
      <c r="H70" s="15">
        <f t="shared" si="1"/>
        <v>594.5813333333333</v>
      </c>
    </row>
    <row r="71" spans="1:8" ht="25.5" x14ac:dyDescent="0.25">
      <c r="A71" s="10">
        <v>44446</v>
      </c>
      <c r="B71" s="19" t="s">
        <v>19</v>
      </c>
      <c r="C71" s="17">
        <v>1</v>
      </c>
      <c r="D71" s="11" t="s">
        <v>22</v>
      </c>
      <c r="E71" s="20">
        <v>1114.8399999999999</v>
      </c>
      <c r="F71" s="13">
        <f t="shared" si="0"/>
        <v>18.580666666666666</v>
      </c>
      <c r="G71" s="13">
        <f t="shared" si="3"/>
        <v>520.25866666666661</v>
      </c>
      <c r="H71" s="15">
        <f t="shared" si="1"/>
        <v>594.5813333333333</v>
      </c>
    </row>
    <row r="72" spans="1:8" ht="25.5" x14ac:dyDescent="0.25">
      <c r="A72" s="10">
        <v>44446</v>
      </c>
      <c r="B72" s="19" t="s">
        <v>19</v>
      </c>
      <c r="C72" s="17">
        <v>1</v>
      </c>
      <c r="D72" s="11" t="s">
        <v>22</v>
      </c>
      <c r="E72" s="20">
        <v>1114.8399999999999</v>
      </c>
      <c r="F72" s="13">
        <f t="shared" si="0"/>
        <v>18.580666666666666</v>
      </c>
      <c r="G72" s="13">
        <f t="shared" si="3"/>
        <v>520.25866666666661</v>
      </c>
      <c r="H72" s="15">
        <f t="shared" si="1"/>
        <v>594.5813333333333</v>
      </c>
    </row>
    <row r="73" spans="1:8" ht="25.5" x14ac:dyDescent="0.25">
      <c r="A73" s="10">
        <v>44446</v>
      </c>
      <c r="B73" s="19" t="s">
        <v>19</v>
      </c>
      <c r="C73" s="17">
        <v>1</v>
      </c>
      <c r="D73" s="11" t="s">
        <v>22</v>
      </c>
      <c r="E73" s="20">
        <v>1114.8399999999999</v>
      </c>
      <c r="F73" s="13">
        <f t="shared" si="0"/>
        <v>18.580666666666666</v>
      </c>
      <c r="G73" s="13">
        <f t="shared" si="3"/>
        <v>520.25866666666661</v>
      </c>
      <c r="H73" s="15">
        <f t="shared" si="1"/>
        <v>594.5813333333333</v>
      </c>
    </row>
    <row r="74" spans="1:8" ht="25.5" x14ac:dyDescent="0.25">
      <c r="A74" s="10">
        <v>44446</v>
      </c>
      <c r="B74" s="19" t="s">
        <v>19</v>
      </c>
      <c r="C74" s="17">
        <v>1</v>
      </c>
      <c r="D74" s="11" t="s">
        <v>22</v>
      </c>
      <c r="E74" s="20">
        <v>1114.8399999999999</v>
      </c>
      <c r="F74" s="13">
        <f t="shared" ref="F74:F143" si="4">+E74/60</f>
        <v>18.580666666666666</v>
      </c>
      <c r="G74" s="13">
        <f t="shared" si="3"/>
        <v>520.25866666666661</v>
      </c>
      <c r="H74" s="15">
        <f t="shared" ref="H74:H143" si="5">+E74-G74</f>
        <v>594.5813333333333</v>
      </c>
    </row>
    <row r="75" spans="1:8" ht="25.5" x14ac:dyDescent="0.25">
      <c r="A75" s="10">
        <v>44446</v>
      </c>
      <c r="B75" s="19" t="s">
        <v>19</v>
      </c>
      <c r="C75" s="17">
        <v>1</v>
      </c>
      <c r="D75" s="11" t="s">
        <v>22</v>
      </c>
      <c r="E75" s="20">
        <v>1114.8399999999999</v>
      </c>
      <c r="F75" s="13">
        <f t="shared" si="4"/>
        <v>18.580666666666666</v>
      </c>
      <c r="G75" s="13">
        <f t="shared" si="3"/>
        <v>520.25866666666661</v>
      </c>
      <c r="H75" s="15">
        <f t="shared" si="5"/>
        <v>594.5813333333333</v>
      </c>
    </row>
    <row r="76" spans="1:8" ht="25.5" x14ac:dyDescent="0.25">
      <c r="A76" s="10">
        <v>44446</v>
      </c>
      <c r="B76" s="19" t="s">
        <v>19</v>
      </c>
      <c r="C76" s="17">
        <v>1</v>
      </c>
      <c r="D76" s="11" t="s">
        <v>22</v>
      </c>
      <c r="E76" s="20">
        <v>1114.8399999999999</v>
      </c>
      <c r="F76" s="13">
        <f t="shared" si="4"/>
        <v>18.580666666666666</v>
      </c>
      <c r="G76" s="13">
        <f t="shared" si="3"/>
        <v>520.25866666666661</v>
      </c>
      <c r="H76" s="15">
        <f t="shared" si="5"/>
        <v>594.5813333333333</v>
      </c>
    </row>
    <row r="77" spans="1:8" ht="25.5" x14ac:dyDescent="0.25">
      <c r="A77" s="10">
        <v>44446</v>
      </c>
      <c r="B77" s="19" t="s">
        <v>19</v>
      </c>
      <c r="C77" s="17">
        <v>1</v>
      </c>
      <c r="D77" s="11" t="s">
        <v>22</v>
      </c>
      <c r="E77" s="20">
        <v>1114.8399999999999</v>
      </c>
      <c r="F77" s="13">
        <f t="shared" si="4"/>
        <v>18.580666666666666</v>
      </c>
      <c r="G77" s="13">
        <f t="shared" si="3"/>
        <v>520.25866666666661</v>
      </c>
      <c r="H77" s="15">
        <f t="shared" si="5"/>
        <v>594.5813333333333</v>
      </c>
    </row>
    <row r="78" spans="1:8" ht="25.5" x14ac:dyDescent="0.25">
      <c r="A78" s="10">
        <v>44446</v>
      </c>
      <c r="B78" s="19" t="s">
        <v>19</v>
      </c>
      <c r="C78" s="17">
        <v>1</v>
      </c>
      <c r="D78" s="11" t="s">
        <v>22</v>
      </c>
      <c r="E78" s="20">
        <v>1114.8399999999999</v>
      </c>
      <c r="F78" s="13">
        <f t="shared" si="4"/>
        <v>18.580666666666666</v>
      </c>
      <c r="G78" s="13">
        <f t="shared" si="3"/>
        <v>520.25866666666661</v>
      </c>
      <c r="H78" s="15">
        <f t="shared" si="5"/>
        <v>594.5813333333333</v>
      </c>
    </row>
    <row r="79" spans="1:8" ht="25.5" x14ac:dyDescent="0.25">
      <c r="A79" s="10">
        <v>44446</v>
      </c>
      <c r="B79" s="19" t="s">
        <v>19</v>
      </c>
      <c r="C79" s="17">
        <v>1</v>
      </c>
      <c r="D79" s="11" t="s">
        <v>22</v>
      </c>
      <c r="E79" s="20">
        <v>1114.8399999999999</v>
      </c>
      <c r="F79" s="13">
        <f t="shared" si="4"/>
        <v>18.580666666666666</v>
      </c>
      <c r="G79" s="13">
        <f t="shared" si="3"/>
        <v>520.25866666666661</v>
      </c>
      <c r="H79" s="15">
        <f t="shared" si="5"/>
        <v>594.5813333333333</v>
      </c>
    </row>
    <row r="80" spans="1:8" ht="25.5" x14ac:dyDescent="0.25">
      <c r="A80" s="10">
        <v>44446</v>
      </c>
      <c r="B80" s="19" t="s">
        <v>19</v>
      </c>
      <c r="C80" s="17">
        <v>1</v>
      </c>
      <c r="D80" s="11" t="s">
        <v>22</v>
      </c>
      <c r="E80" s="20">
        <v>1114.8399999999999</v>
      </c>
      <c r="F80" s="13">
        <f t="shared" si="4"/>
        <v>18.580666666666666</v>
      </c>
      <c r="G80" s="13">
        <f t="shared" si="3"/>
        <v>520.25866666666661</v>
      </c>
      <c r="H80" s="15">
        <f t="shared" si="5"/>
        <v>594.5813333333333</v>
      </c>
    </row>
    <row r="81" spans="1:8" ht="25.5" x14ac:dyDescent="0.25">
      <c r="A81" s="10">
        <v>44446</v>
      </c>
      <c r="B81" s="19" t="s">
        <v>19</v>
      </c>
      <c r="C81" s="17">
        <v>1</v>
      </c>
      <c r="D81" s="11" t="s">
        <v>22</v>
      </c>
      <c r="E81" s="20">
        <v>1114.8399999999999</v>
      </c>
      <c r="F81" s="13">
        <f t="shared" si="4"/>
        <v>18.580666666666666</v>
      </c>
      <c r="G81" s="13">
        <f t="shared" si="3"/>
        <v>520.25866666666661</v>
      </c>
      <c r="H81" s="15">
        <f t="shared" si="5"/>
        <v>594.5813333333333</v>
      </c>
    </row>
    <row r="82" spans="1:8" ht="25.5" x14ac:dyDescent="0.25">
      <c r="A82" s="10">
        <v>44446</v>
      </c>
      <c r="B82" s="19" t="s">
        <v>19</v>
      </c>
      <c r="C82" s="17">
        <v>1</v>
      </c>
      <c r="D82" s="11" t="s">
        <v>22</v>
      </c>
      <c r="E82" s="20">
        <v>1114.8399999999999</v>
      </c>
      <c r="F82" s="13">
        <f t="shared" si="4"/>
        <v>18.580666666666666</v>
      </c>
      <c r="G82" s="13">
        <f t="shared" si="3"/>
        <v>520.25866666666661</v>
      </c>
      <c r="H82" s="15">
        <f t="shared" si="5"/>
        <v>594.5813333333333</v>
      </c>
    </row>
    <row r="83" spans="1:8" ht="25.5" x14ac:dyDescent="0.25">
      <c r="A83" s="10">
        <v>44446</v>
      </c>
      <c r="B83" s="19" t="s">
        <v>19</v>
      </c>
      <c r="C83" s="17">
        <v>1</v>
      </c>
      <c r="D83" s="11" t="s">
        <v>22</v>
      </c>
      <c r="E83" s="20">
        <v>1114.8399999999999</v>
      </c>
      <c r="F83" s="13">
        <f t="shared" si="4"/>
        <v>18.580666666666666</v>
      </c>
      <c r="G83" s="13">
        <f t="shared" si="3"/>
        <v>520.25866666666661</v>
      </c>
      <c r="H83" s="15">
        <f t="shared" si="5"/>
        <v>594.5813333333333</v>
      </c>
    </row>
    <row r="84" spans="1:8" ht="25.5" x14ac:dyDescent="0.25">
      <c r="A84" s="10">
        <v>44446</v>
      </c>
      <c r="B84" s="19" t="s">
        <v>19</v>
      </c>
      <c r="C84" s="17">
        <v>1</v>
      </c>
      <c r="D84" s="11" t="s">
        <v>22</v>
      </c>
      <c r="E84" s="20">
        <v>1114.8399999999999</v>
      </c>
      <c r="F84" s="13">
        <f t="shared" si="4"/>
        <v>18.580666666666666</v>
      </c>
      <c r="G84" s="13">
        <f t="shared" si="3"/>
        <v>520.25866666666661</v>
      </c>
      <c r="H84" s="15">
        <f t="shared" si="5"/>
        <v>594.5813333333333</v>
      </c>
    </row>
    <row r="85" spans="1:8" ht="25.5" x14ac:dyDescent="0.25">
      <c r="A85" s="10">
        <v>44446</v>
      </c>
      <c r="B85" s="19" t="s">
        <v>19</v>
      </c>
      <c r="C85" s="17">
        <v>1</v>
      </c>
      <c r="D85" s="11" t="s">
        <v>22</v>
      </c>
      <c r="E85" s="20">
        <v>1114.8399999999999</v>
      </c>
      <c r="F85" s="13">
        <f t="shared" si="4"/>
        <v>18.580666666666666</v>
      </c>
      <c r="G85" s="13">
        <f t="shared" si="3"/>
        <v>520.25866666666661</v>
      </c>
      <c r="H85" s="15">
        <f t="shared" si="5"/>
        <v>594.5813333333333</v>
      </c>
    </row>
    <row r="86" spans="1:8" ht="25.5" x14ac:dyDescent="0.25">
      <c r="A86" s="10">
        <v>44446</v>
      </c>
      <c r="B86" s="19" t="s">
        <v>19</v>
      </c>
      <c r="C86" s="17">
        <v>1</v>
      </c>
      <c r="D86" s="11" t="s">
        <v>22</v>
      </c>
      <c r="E86" s="20">
        <v>1114.8399999999999</v>
      </c>
      <c r="F86" s="13">
        <f t="shared" si="4"/>
        <v>18.580666666666666</v>
      </c>
      <c r="G86" s="13">
        <f t="shared" si="3"/>
        <v>520.25866666666661</v>
      </c>
      <c r="H86" s="15">
        <f t="shared" si="5"/>
        <v>594.5813333333333</v>
      </c>
    </row>
    <row r="87" spans="1:8" ht="25.5" x14ac:dyDescent="0.25">
      <c r="A87" s="10">
        <v>44446</v>
      </c>
      <c r="B87" s="19" t="s">
        <v>19</v>
      </c>
      <c r="C87" s="17">
        <v>1</v>
      </c>
      <c r="D87" s="11" t="s">
        <v>22</v>
      </c>
      <c r="E87" s="20">
        <v>1114.8399999999999</v>
      </c>
      <c r="F87" s="13">
        <f t="shared" si="4"/>
        <v>18.580666666666666</v>
      </c>
      <c r="G87" s="13">
        <f t="shared" si="3"/>
        <v>520.25866666666661</v>
      </c>
      <c r="H87" s="15">
        <f t="shared" si="5"/>
        <v>594.5813333333333</v>
      </c>
    </row>
    <row r="88" spans="1:8" ht="25.5" x14ac:dyDescent="0.25">
      <c r="A88" s="10">
        <v>44446</v>
      </c>
      <c r="B88" s="19" t="s">
        <v>19</v>
      </c>
      <c r="C88" s="17">
        <v>1</v>
      </c>
      <c r="D88" s="11" t="s">
        <v>22</v>
      </c>
      <c r="E88" s="20">
        <v>1114.8399999999999</v>
      </c>
      <c r="F88" s="13">
        <f t="shared" si="4"/>
        <v>18.580666666666666</v>
      </c>
      <c r="G88" s="13">
        <f t="shared" si="3"/>
        <v>520.25866666666661</v>
      </c>
      <c r="H88" s="15">
        <f t="shared" si="5"/>
        <v>594.5813333333333</v>
      </c>
    </row>
    <row r="89" spans="1:8" ht="25.5" x14ac:dyDescent="0.25">
      <c r="A89" s="10">
        <v>44446</v>
      </c>
      <c r="B89" s="19" t="s">
        <v>19</v>
      </c>
      <c r="C89" s="17">
        <v>1</v>
      </c>
      <c r="D89" s="11" t="s">
        <v>22</v>
      </c>
      <c r="E89" s="20">
        <v>1114.8399999999999</v>
      </c>
      <c r="F89" s="13">
        <f t="shared" si="4"/>
        <v>18.580666666666666</v>
      </c>
      <c r="G89" s="13">
        <f t="shared" si="3"/>
        <v>520.25866666666661</v>
      </c>
      <c r="H89" s="15">
        <f t="shared" si="5"/>
        <v>594.5813333333333</v>
      </c>
    </row>
    <row r="90" spans="1:8" ht="25.5" x14ac:dyDescent="0.25">
      <c r="A90" s="10">
        <v>44446</v>
      </c>
      <c r="B90" s="19" t="s">
        <v>19</v>
      </c>
      <c r="C90" s="17">
        <v>1</v>
      </c>
      <c r="D90" s="11" t="s">
        <v>22</v>
      </c>
      <c r="E90" s="20">
        <v>1114.8399999999999</v>
      </c>
      <c r="F90" s="13">
        <f t="shared" si="4"/>
        <v>18.580666666666666</v>
      </c>
      <c r="G90" s="13">
        <f t="shared" si="3"/>
        <v>520.25866666666661</v>
      </c>
      <c r="H90" s="15">
        <f t="shared" si="5"/>
        <v>594.5813333333333</v>
      </c>
    </row>
    <row r="91" spans="1:8" ht="25.5" x14ac:dyDescent="0.25">
      <c r="A91" s="10">
        <v>44446</v>
      </c>
      <c r="B91" s="19" t="s">
        <v>19</v>
      </c>
      <c r="C91" s="17">
        <v>1</v>
      </c>
      <c r="D91" s="11" t="s">
        <v>22</v>
      </c>
      <c r="E91" s="20">
        <v>1114.8399999999999</v>
      </c>
      <c r="F91" s="13">
        <f t="shared" si="4"/>
        <v>18.580666666666666</v>
      </c>
      <c r="G91" s="13">
        <f t="shared" si="3"/>
        <v>520.25866666666661</v>
      </c>
      <c r="H91" s="15">
        <f t="shared" si="5"/>
        <v>594.5813333333333</v>
      </c>
    </row>
    <row r="92" spans="1:8" ht="25.5" x14ac:dyDescent="0.25">
      <c r="A92" s="10">
        <v>44446</v>
      </c>
      <c r="B92" s="19" t="s">
        <v>19</v>
      </c>
      <c r="C92" s="17">
        <v>1</v>
      </c>
      <c r="D92" s="11" t="s">
        <v>22</v>
      </c>
      <c r="E92" s="20">
        <v>1114.8399999999999</v>
      </c>
      <c r="F92" s="13">
        <f t="shared" si="4"/>
        <v>18.580666666666666</v>
      </c>
      <c r="G92" s="13">
        <f t="shared" ref="G92:G155" si="6">+F92*28</f>
        <v>520.25866666666661</v>
      </c>
      <c r="H92" s="15">
        <f t="shared" si="5"/>
        <v>594.5813333333333</v>
      </c>
    </row>
    <row r="93" spans="1:8" ht="25.5" x14ac:dyDescent="0.25">
      <c r="A93" s="10">
        <v>44446</v>
      </c>
      <c r="B93" s="19" t="s">
        <v>19</v>
      </c>
      <c r="C93" s="17">
        <v>1</v>
      </c>
      <c r="D93" s="11" t="s">
        <v>22</v>
      </c>
      <c r="E93" s="20">
        <v>1114.8399999999999</v>
      </c>
      <c r="F93" s="13">
        <f t="shared" si="4"/>
        <v>18.580666666666666</v>
      </c>
      <c r="G93" s="13">
        <f t="shared" si="6"/>
        <v>520.25866666666661</v>
      </c>
      <c r="H93" s="15">
        <f t="shared" si="5"/>
        <v>594.5813333333333</v>
      </c>
    </row>
    <row r="94" spans="1:8" ht="25.5" x14ac:dyDescent="0.25">
      <c r="A94" s="10">
        <v>44446</v>
      </c>
      <c r="B94" s="19" t="s">
        <v>19</v>
      </c>
      <c r="C94" s="17">
        <v>1</v>
      </c>
      <c r="D94" s="11" t="s">
        <v>22</v>
      </c>
      <c r="E94" s="20">
        <v>1114.8399999999999</v>
      </c>
      <c r="F94" s="13">
        <f t="shared" si="4"/>
        <v>18.580666666666666</v>
      </c>
      <c r="G94" s="13">
        <f t="shared" si="6"/>
        <v>520.25866666666661</v>
      </c>
      <c r="H94" s="15">
        <f t="shared" si="5"/>
        <v>594.5813333333333</v>
      </c>
    </row>
    <row r="95" spans="1:8" ht="25.5" x14ac:dyDescent="0.25">
      <c r="A95" s="10">
        <v>44446</v>
      </c>
      <c r="B95" s="19" t="s">
        <v>19</v>
      </c>
      <c r="C95" s="17">
        <v>1</v>
      </c>
      <c r="D95" s="11" t="s">
        <v>22</v>
      </c>
      <c r="E95" s="20">
        <v>1114.8399999999999</v>
      </c>
      <c r="F95" s="13">
        <f t="shared" si="4"/>
        <v>18.580666666666666</v>
      </c>
      <c r="G95" s="13">
        <f t="shared" si="6"/>
        <v>520.25866666666661</v>
      </c>
      <c r="H95" s="15">
        <f t="shared" si="5"/>
        <v>594.5813333333333</v>
      </c>
    </row>
    <row r="96" spans="1:8" ht="25.5" x14ac:dyDescent="0.25">
      <c r="A96" s="10">
        <v>44446</v>
      </c>
      <c r="B96" s="19" t="s">
        <v>19</v>
      </c>
      <c r="C96" s="17">
        <v>1</v>
      </c>
      <c r="D96" s="11" t="s">
        <v>22</v>
      </c>
      <c r="E96" s="20">
        <v>1114.8399999999999</v>
      </c>
      <c r="F96" s="13">
        <f t="shared" si="4"/>
        <v>18.580666666666666</v>
      </c>
      <c r="G96" s="13">
        <f t="shared" si="6"/>
        <v>520.25866666666661</v>
      </c>
      <c r="H96" s="15">
        <f t="shared" si="5"/>
        <v>594.5813333333333</v>
      </c>
    </row>
    <row r="97" spans="1:8" ht="102" x14ac:dyDescent="0.25">
      <c r="A97" s="10">
        <v>44446</v>
      </c>
      <c r="B97" s="19" t="s">
        <v>19</v>
      </c>
      <c r="C97" s="17">
        <v>1</v>
      </c>
      <c r="D97" s="11" t="s">
        <v>23</v>
      </c>
      <c r="E97" s="20">
        <v>25164.03</v>
      </c>
      <c r="F97" s="13">
        <f t="shared" si="4"/>
        <v>419.40049999999997</v>
      </c>
      <c r="G97" s="13">
        <f t="shared" si="6"/>
        <v>11743.214</v>
      </c>
      <c r="H97" s="15">
        <f t="shared" si="5"/>
        <v>13420.815999999999</v>
      </c>
    </row>
    <row r="98" spans="1:8" ht="102" x14ac:dyDescent="0.25">
      <c r="A98" s="10">
        <v>44446</v>
      </c>
      <c r="B98" s="19" t="s">
        <v>19</v>
      </c>
      <c r="C98" s="17">
        <v>1</v>
      </c>
      <c r="D98" s="11" t="s">
        <v>23</v>
      </c>
      <c r="E98" s="20">
        <v>25164.03</v>
      </c>
      <c r="F98" s="13">
        <f t="shared" si="4"/>
        <v>419.40049999999997</v>
      </c>
      <c r="G98" s="13">
        <f t="shared" si="6"/>
        <v>11743.214</v>
      </c>
      <c r="H98" s="15">
        <f t="shared" si="5"/>
        <v>13420.815999999999</v>
      </c>
    </row>
    <row r="99" spans="1:8" ht="102" x14ac:dyDescent="0.25">
      <c r="A99" s="10">
        <v>44446</v>
      </c>
      <c r="B99" s="19" t="s">
        <v>19</v>
      </c>
      <c r="C99" s="17">
        <v>1</v>
      </c>
      <c r="D99" s="11" t="s">
        <v>23</v>
      </c>
      <c r="E99" s="20">
        <v>25164.03</v>
      </c>
      <c r="F99" s="13">
        <f t="shared" si="4"/>
        <v>419.40049999999997</v>
      </c>
      <c r="G99" s="13">
        <f t="shared" si="6"/>
        <v>11743.214</v>
      </c>
      <c r="H99" s="15">
        <f t="shared" si="5"/>
        <v>13420.815999999999</v>
      </c>
    </row>
    <row r="100" spans="1:8" ht="102" x14ac:dyDescent="0.25">
      <c r="A100" s="10">
        <v>44446</v>
      </c>
      <c r="B100" s="19" t="s">
        <v>19</v>
      </c>
      <c r="C100" s="17">
        <v>1</v>
      </c>
      <c r="D100" s="11" t="s">
        <v>23</v>
      </c>
      <c r="E100" s="20">
        <v>25164.03</v>
      </c>
      <c r="F100" s="13">
        <f t="shared" si="4"/>
        <v>419.40049999999997</v>
      </c>
      <c r="G100" s="13">
        <f t="shared" si="6"/>
        <v>11743.214</v>
      </c>
      <c r="H100" s="15">
        <f t="shared" si="5"/>
        <v>13420.815999999999</v>
      </c>
    </row>
    <row r="101" spans="1:8" ht="102" x14ac:dyDescent="0.25">
      <c r="A101" s="10">
        <v>44446</v>
      </c>
      <c r="B101" s="19" t="s">
        <v>19</v>
      </c>
      <c r="C101" s="17">
        <v>1</v>
      </c>
      <c r="D101" s="11" t="s">
        <v>23</v>
      </c>
      <c r="E101" s="20">
        <v>25164.03</v>
      </c>
      <c r="F101" s="13">
        <f t="shared" si="4"/>
        <v>419.40049999999997</v>
      </c>
      <c r="G101" s="13">
        <f t="shared" si="6"/>
        <v>11743.214</v>
      </c>
      <c r="H101" s="15">
        <f t="shared" si="5"/>
        <v>13420.815999999999</v>
      </c>
    </row>
    <row r="102" spans="1:8" ht="89.25" x14ac:dyDescent="0.25">
      <c r="A102" s="10">
        <v>44446</v>
      </c>
      <c r="B102" s="19" t="s">
        <v>19</v>
      </c>
      <c r="C102" s="17">
        <v>1</v>
      </c>
      <c r="D102" s="11" t="s">
        <v>24</v>
      </c>
      <c r="E102" s="20">
        <v>20585.63</v>
      </c>
      <c r="F102" s="13">
        <f t="shared" si="4"/>
        <v>343.09383333333335</v>
      </c>
      <c r="G102" s="13">
        <f t="shared" si="6"/>
        <v>9606.6273333333338</v>
      </c>
      <c r="H102" s="15">
        <f t="shared" si="5"/>
        <v>10979.002666666667</v>
      </c>
    </row>
    <row r="103" spans="1:8" ht="89.25" x14ac:dyDescent="0.25">
      <c r="A103" s="10">
        <v>44446</v>
      </c>
      <c r="B103" s="19" t="s">
        <v>19</v>
      </c>
      <c r="C103" s="17">
        <v>1</v>
      </c>
      <c r="D103" s="11" t="s">
        <v>24</v>
      </c>
      <c r="E103" s="20">
        <v>20585.63</v>
      </c>
      <c r="F103" s="13">
        <f t="shared" si="4"/>
        <v>343.09383333333335</v>
      </c>
      <c r="G103" s="13">
        <f t="shared" si="6"/>
        <v>9606.6273333333338</v>
      </c>
      <c r="H103" s="15">
        <f t="shared" si="5"/>
        <v>10979.002666666667</v>
      </c>
    </row>
    <row r="104" spans="1:8" ht="89.25" x14ac:dyDescent="0.25">
      <c r="A104" s="10">
        <v>44446</v>
      </c>
      <c r="B104" s="19" t="s">
        <v>19</v>
      </c>
      <c r="C104" s="17">
        <v>1</v>
      </c>
      <c r="D104" s="11" t="s">
        <v>24</v>
      </c>
      <c r="E104" s="20">
        <v>20585.63</v>
      </c>
      <c r="F104" s="13">
        <f t="shared" si="4"/>
        <v>343.09383333333335</v>
      </c>
      <c r="G104" s="13">
        <f t="shared" si="6"/>
        <v>9606.6273333333338</v>
      </c>
      <c r="H104" s="15">
        <f t="shared" si="5"/>
        <v>10979.002666666667</v>
      </c>
    </row>
    <row r="105" spans="1:8" ht="89.25" x14ac:dyDescent="0.25">
      <c r="A105" s="10">
        <v>44446</v>
      </c>
      <c r="B105" s="19" t="s">
        <v>19</v>
      </c>
      <c r="C105" s="17">
        <v>1</v>
      </c>
      <c r="D105" s="11" t="s">
        <v>24</v>
      </c>
      <c r="E105" s="20">
        <v>20585.63</v>
      </c>
      <c r="F105" s="13">
        <f t="shared" si="4"/>
        <v>343.09383333333335</v>
      </c>
      <c r="G105" s="13">
        <f t="shared" si="6"/>
        <v>9606.6273333333338</v>
      </c>
      <c r="H105" s="15">
        <f t="shared" si="5"/>
        <v>10979.002666666667</v>
      </c>
    </row>
    <row r="106" spans="1:8" ht="89.25" x14ac:dyDescent="0.25">
      <c r="A106" s="10">
        <v>44446</v>
      </c>
      <c r="B106" s="19" t="s">
        <v>19</v>
      </c>
      <c r="C106" s="17">
        <v>1</v>
      </c>
      <c r="D106" s="11" t="s">
        <v>24</v>
      </c>
      <c r="E106" s="20">
        <v>20585.63</v>
      </c>
      <c r="F106" s="13">
        <f t="shared" si="4"/>
        <v>343.09383333333335</v>
      </c>
      <c r="G106" s="13">
        <f t="shared" si="6"/>
        <v>9606.6273333333338</v>
      </c>
      <c r="H106" s="15">
        <f t="shared" si="5"/>
        <v>10979.002666666667</v>
      </c>
    </row>
    <row r="107" spans="1:8" ht="89.25" x14ac:dyDescent="0.25">
      <c r="A107" s="10">
        <v>44446</v>
      </c>
      <c r="B107" s="19" t="s">
        <v>19</v>
      </c>
      <c r="C107" s="17">
        <v>1</v>
      </c>
      <c r="D107" s="11" t="s">
        <v>24</v>
      </c>
      <c r="E107" s="20">
        <v>20585.63</v>
      </c>
      <c r="F107" s="13">
        <f t="shared" si="4"/>
        <v>343.09383333333335</v>
      </c>
      <c r="G107" s="13">
        <f t="shared" si="6"/>
        <v>9606.6273333333338</v>
      </c>
      <c r="H107" s="15">
        <f t="shared" si="5"/>
        <v>10979.002666666667</v>
      </c>
    </row>
    <row r="108" spans="1:8" ht="89.25" x14ac:dyDescent="0.25">
      <c r="A108" s="10">
        <v>44446</v>
      </c>
      <c r="B108" s="19" t="s">
        <v>19</v>
      </c>
      <c r="C108" s="17">
        <v>1</v>
      </c>
      <c r="D108" s="11" t="s">
        <v>24</v>
      </c>
      <c r="E108" s="20">
        <v>20585.63</v>
      </c>
      <c r="F108" s="13">
        <f t="shared" si="4"/>
        <v>343.09383333333335</v>
      </c>
      <c r="G108" s="13">
        <f t="shared" si="6"/>
        <v>9606.6273333333338</v>
      </c>
      <c r="H108" s="15">
        <f t="shared" si="5"/>
        <v>10979.002666666667</v>
      </c>
    </row>
    <row r="109" spans="1:8" ht="89.25" x14ac:dyDescent="0.25">
      <c r="A109" s="10">
        <v>44446</v>
      </c>
      <c r="B109" s="19" t="s">
        <v>19</v>
      </c>
      <c r="C109" s="17">
        <v>1</v>
      </c>
      <c r="D109" s="11" t="s">
        <v>24</v>
      </c>
      <c r="E109" s="20">
        <v>20585.63</v>
      </c>
      <c r="F109" s="13">
        <f t="shared" si="4"/>
        <v>343.09383333333335</v>
      </c>
      <c r="G109" s="13">
        <f t="shared" si="6"/>
        <v>9606.6273333333338</v>
      </c>
      <c r="H109" s="15">
        <f t="shared" si="5"/>
        <v>10979.002666666667</v>
      </c>
    </row>
    <row r="110" spans="1:8" ht="89.25" x14ac:dyDescent="0.25">
      <c r="A110" s="10">
        <v>44446</v>
      </c>
      <c r="B110" s="19" t="s">
        <v>19</v>
      </c>
      <c r="C110" s="17">
        <v>1</v>
      </c>
      <c r="D110" s="11" t="s">
        <v>24</v>
      </c>
      <c r="E110" s="20">
        <v>20585.63</v>
      </c>
      <c r="F110" s="13">
        <f t="shared" si="4"/>
        <v>343.09383333333335</v>
      </c>
      <c r="G110" s="13">
        <f t="shared" si="6"/>
        <v>9606.6273333333338</v>
      </c>
      <c r="H110" s="15">
        <f t="shared" si="5"/>
        <v>10979.002666666667</v>
      </c>
    </row>
    <row r="111" spans="1:8" ht="89.25" x14ac:dyDescent="0.25">
      <c r="A111" s="10">
        <v>44446</v>
      </c>
      <c r="B111" s="19" t="s">
        <v>19</v>
      </c>
      <c r="C111" s="17">
        <v>1</v>
      </c>
      <c r="D111" s="11" t="s">
        <v>24</v>
      </c>
      <c r="E111" s="20">
        <v>20585.63</v>
      </c>
      <c r="F111" s="13">
        <f t="shared" si="4"/>
        <v>343.09383333333335</v>
      </c>
      <c r="G111" s="13">
        <f t="shared" si="6"/>
        <v>9606.6273333333338</v>
      </c>
      <c r="H111" s="15">
        <f t="shared" si="5"/>
        <v>10979.002666666667</v>
      </c>
    </row>
    <row r="112" spans="1:8" ht="89.25" x14ac:dyDescent="0.25">
      <c r="A112" s="10">
        <v>44446</v>
      </c>
      <c r="B112" s="19" t="s">
        <v>19</v>
      </c>
      <c r="C112" s="17">
        <v>1</v>
      </c>
      <c r="D112" s="11" t="s">
        <v>24</v>
      </c>
      <c r="E112" s="20">
        <v>20585.63</v>
      </c>
      <c r="F112" s="13">
        <f t="shared" si="4"/>
        <v>343.09383333333335</v>
      </c>
      <c r="G112" s="13">
        <f t="shared" si="6"/>
        <v>9606.6273333333338</v>
      </c>
      <c r="H112" s="15">
        <f t="shared" si="5"/>
        <v>10979.002666666667</v>
      </c>
    </row>
    <row r="113" spans="1:8" ht="89.25" x14ac:dyDescent="0.25">
      <c r="A113" s="10">
        <v>44446</v>
      </c>
      <c r="B113" s="19" t="s">
        <v>19</v>
      </c>
      <c r="C113" s="17">
        <v>1</v>
      </c>
      <c r="D113" s="11" t="s">
        <v>24</v>
      </c>
      <c r="E113" s="20">
        <v>20585.63</v>
      </c>
      <c r="F113" s="13">
        <f t="shared" si="4"/>
        <v>343.09383333333335</v>
      </c>
      <c r="G113" s="13">
        <f t="shared" si="6"/>
        <v>9606.6273333333338</v>
      </c>
      <c r="H113" s="15">
        <f t="shared" si="5"/>
        <v>10979.002666666667</v>
      </c>
    </row>
    <row r="114" spans="1:8" ht="89.25" x14ac:dyDescent="0.25">
      <c r="A114" s="10">
        <v>44446</v>
      </c>
      <c r="B114" s="19" t="s">
        <v>19</v>
      </c>
      <c r="C114" s="17">
        <v>1</v>
      </c>
      <c r="D114" s="11" t="s">
        <v>24</v>
      </c>
      <c r="E114" s="20">
        <v>20585.63</v>
      </c>
      <c r="F114" s="13">
        <f t="shared" si="4"/>
        <v>343.09383333333335</v>
      </c>
      <c r="G114" s="13">
        <f t="shared" si="6"/>
        <v>9606.6273333333338</v>
      </c>
      <c r="H114" s="15">
        <f t="shared" si="5"/>
        <v>10979.002666666667</v>
      </c>
    </row>
    <row r="115" spans="1:8" ht="89.25" x14ac:dyDescent="0.25">
      <c r="A115" s="10">
        <v>44446</v>
      </c>
      <c r="B115" s="19" t="s">
        <v>19</v>
      </c>
      <c r="C115" s="17">
        <v>1</v>
      </c>
      <c r="D115" s="11" t="s">
        <v>24</v>
      </c>
      <c r="E115" s="20">
        <v>20585.63</v>
      </c>
      <c r="F115" s="13">
        <f t="shared" si="4"/>
        <v>343.09383333333335</v>
      </c>
      <c r="G115" s="13">
        <f t="shared" si="6"/>
        <v>9606.6273333333338</v>
      </c>
      <c r="H115" s="15">
        <f t="shared" si="5"/>
        <v>10979.002666666667</v>
      </c>
    </row>
    <row r="116" spans="1:8" ht="102" x14ac:dyDescent="0.25">
      <c r="A116" s="10">
        <v>44446</v>
      </c>
      <c r="B116" s="19" t="s">
        <v>19</v>
      </c>
      <c r="C116" s="17">
        <v>1</v>
      </c>
      <c r="D116" s="11" t="s">
        <v>25</v>
      </c>
      <c r="E116" s="20">
        <v>21201.43</v>
      </c>
      <c r="F116" s="13">
        <f t="shared" si="4"/>
        <v>353.35716666666667</v>
      </c>
      <c r="G116" s="13">
        <f t="shared" si="6"/>
        <v>9894.0006666666668</v>
      </c>
      <c r="H116" s="15">
        <f t="shared" si="5"/>
        <v>11307.429333333333</v>
      </c>
    </row>
    <row r="117" spans="1:8" ht="102" x14ac:dyDescent="0.25">
      <c r="A117" s="10">
        <v>44446</v>
      </c>
      <c r="B117" s="19" t="s">
        <v>19</v>
      </c>
      <c r="C117" s="17">
        <v>1</v>
      </c>
      <c r="D117" s="11" t="s">
        <v>25</v>
      </c>
      <c r="E117" s="20">
        <v>21201.43</v>
      </c>
      <c r="F117" s="13">
        <f t="shared" si="4"/>
        <v>353.35716666666667</v>
      </c>
      <c r="G117" s="13">
        <f t="shared" si="6"/>
        <v>9894.0006666666668</v>
      </c>
      <c r="H117" s="15">
        <f t="shared" si="5"/>
        <v>11307.429333333333</v>
      </c>
    </row>
    <row r="118" spans="1:8" ht="102" x14ac:dyDescent="0.25">
      <c r="A118" s="10">
        <v>44446</v>
      </c>
      <c r="B118" s="19" t="s">
        <v>19</v>
      </c>
      <c r="C118" s="17">
        <v>1</v>
      </c>
      <c r="D118" s="11" t="s">
        <v>25</v>
      </c>
      <c r="E118" s="20">
        <v>21201.43</v>
      </c>
      <c r="F118" s="13">
        <f t="shared" si="4"/>
        <v>353.35716666666667</v>
      </c>
      <c r="G118" s="13">
        <f t="shared" si="6"/>
        <v>9894.0006666666668</v>
      </c>
      <c r="H118" s="15">
        <f t="shared" si="5"/>
        <v>11307.429333333333</v>
      </c>
    </row>
    <row r="119" spans="1:8" ht="102" x14ac:dyDescent="0.25">
      <c r="A119" s="10">
        <v>44446</v>
      </c>
      <c r="B119" s="19" t="s">
        <v>19</v>
      </c>
      <c r="C119" s="17">
        <v>1</v>
      </c>
      <c r="D119" s="11" t="s">
        <v>25</v>
      </c>
      <c r="E119" s="20">
        <v>21201.43</v>
      </c>
      <c r="F119" s="13">
        <f t="shared" si="4"/>
        <v>353.35716666666667</v>
      </c>
      <c r="G119" s="13">
        <f t="shared" si="6"/>
        <v>9894.0006666666668</v>
      </c>
      <c r="H119" s="15">
        <f t="shared" si="5"/>
        <v>11307.429333333333</v>
      </c>
    </row>
    <row r="120" spans="1:8" ht="102" x14ac:dyDescent="0.25">
      <c r="A120" s="10">
        <v>44446</v>
      </c>
      <c r="B120" s="19" t="s">
        <v>19</v>
      </c>
      <c r="C120" s="17">
        <v>1</v>
      </c>
      <c r="D120" s="11" t="s">
        <v>25</v>
      </c>
      <c r="E120" s="20">
        <v>21201.43</v>
      </c>
      <c r="F120" s="13">
        <f t="shared" si="4"/>
        <v>353.35716666666667</v>
      </c>
      <c r="G120" s="13">
        <f t="shared" si="6"/>
        <v>9894.0006666666668</v>
      </c>
      <c r="H120" s="15">
        <f t="shared" si="5"/>
        <v>11307.429333333333</v>
      </c>
    </row>
    <row r="121" spans="1:8" ht="102" x14ac:dyDescent="0.25">
      <c r="A121" s="10">
        <v>44446</v>
      </c>
      <c r="B121" s="19" t="s">
        <v>19</v>
      </c>
      <c r="C121" s="17">
        <v>1</v>
      </c>
      <c r="D121" s="11" t="s">
        <v>25</v>
      </c>
      <c r="E121" s="20">
        <v>21201.43</v>
      </c>
      <c r="F121" s="13">
        <f t="shared" si="4"/>
        <v>353.35716666666667</v>
      </c>
      <c r="G121" s="13">
        <f t="shared" si="6"/>
        <v>9894.0006666666668</v>
      </c>
      <c r="H121" s="15">
        <f t="shared" si="5"/>
        <v>11307.429333333333</v>
      </c>
    </row>
    <row r="122" spans="1:8" ht="102" x14ac:dyDescent="0.25">
      <c r="A122" s="10">
        <v>44446</v>
      </c>
      <c r="B122" s="19" t="s">
        <v>19</v>
      </c>
      <c r="C122" s="17">
        <v>1</v>
      </c>
      <c r="D122" s="11" t="s">
        <v>25</v>
      </c>
      <c r="E122" s="20">
        <v>21201.43</v>
      </c>
      <c r="F122" s="13">
        <f t="shared" si="4"/>
        <v>353.35716666666667</v>
      </c>
      <c r="G122" s="13">
        <f t="shared" si="6"/>
        <v>9894.0006666666668</v>
      </c>
      <c r="H122" s="15">
        <f t="shared" si="5"/>
        <v>11307.429333333333</v>
      </c>
    </row>
    <row r="123" spans="1:8" ht="89.25" x14ac:dyDescent="0.25">
      <c r="A123" s="10">
        <v>44446</v>
      </c>
      <c r="B123" s="19" t="s">
        <v>19</v>
      </c>
      <c r="C123" s="17">
        <v>1</v>
      </c>
      <c r="D123" s="11" t="s">
        <v>26</v>
      </c>
      <c r="E123" s="20">
        <v>29753.88</v>
      </c>
      <c r="F123" s="13">
        <f t="shared" si="4"/>
        <v>495.89800000000002</v>
      </c>
      <c r="G123" s="13">
        <f t="shared" si="6"/>
        <v>13885.144</v>
      </c>
      <c r="H123" s="15">
        <f t="shared" si="5"/>
        <v>15868.736000000001</v>
      </c>
    </row>
    <row r="124" spans="1:8" ht="89.25" x14ac:dyDescent="0.25">
      <c r="A124" s="10">
        <v>44446</v>
      </c>
      <c r="B124" s="19" t="s">
        <v>19</v>
      </c>
      <c r="C124" s="17">
        <v>1</v>
      </c>
      <c r="D124" s="11" t="s">
        <v>26</v>
      </c>
      <c r="E124" s="20">
        <v>29753.88</v>
      </c>
      <c r="F124" s="13">
        <f t="shared" si="4"/>
        <v>495.89800000000002</v>
      </c>
      <c r="G124" s="13">
        <f t="shared" si="6"/>
        <v>13885.144</v>
      </c>
      <c r="H124" s="15">
        <f t="shared" si="5"/>
        <v>15868.736000000001</v>
      </c>
    </row>
    <row r="125" spans="1:8" ht="89.25" x14ac:dyDescent="0.25">
      <c r="A125" s="10">
        <v>44446</v>
      </c>
      <c r="B125" s="19" t="s">
        <v>19</v>
      </c>
      <c r="C125" s="17">
        <v>1</v>
      </c>
      <c r="D125" s="11" t="s">
        <v>27</v>
      </c>
      <c r="E125" s="20">
        <v>33187.68</v>
      </c>
      <c r="F125" s="13">
        <f t="shared" si="4"/>
        <v>553.12800000000004</v>
      </c>
      <c r="G125" s="13">
        <f t="shared" si="6"/>
        <v>15487.584000000001</v>
      </c>
      <c r="H125" s="15">
        <f t="shared" si="5"/>
        <v>17700.095999999998</v>
      </c>
    </row>
    <row r="126" spans="1:8" ht="89.25" x14ac:dyDescent="0.25">
      <c r="A126" s="10">
        <v>44446</v>
      </c>
      <c r="B126" s="19" t="s">
        <v>19</v>
      </c>
      <c r="C126" s="17">
        <v>1</v>
      </c>
      <c r="D126" s="11" t="s">
        <v>27</v>
      </c>
      <c r="E126" s="20">
        <v>33187.68</v>
      </c>
      <c r="F126" s="13">
        <f t="shared" si="4"/>
        <v>553.12800000000004</v>
      </c>
      <c r="G126" s="13">
        <f t="shared" si="6"/>
        <v>15487.584000000001</v>
      </c>
      <c r="H126" s="15">
        <f t="shared" si="5"/>
        <v>17700.095999999998</v>
      </c>
    </row>
    <row r="127" spans="1:8" ht="89.25" x14ac:dyDescent="0.25">
      <c r="A127" s="10">
        <v>44446</v>
      </c>
      <c r="B127" s="19" t="s">
        <v>19</v>
      </c>
      <c r="C127" s="17">
        <v>1</v>
      </c>
      <c r="D127" s="11" t="s">
        <v>27</v>
      </c>
      <c r="E127" s="20">
        <v>33187.68</v>
      </c>
      <c r="F127" s="13">
        <f t="shared" si="4"/>
        <v>553.12800000000004</v>
      </c>
      <c r="G127" s="13">
        <f t="shared" si="6"/>
        <v>15487.584000000001</v>
      </c>
      <c r="H127" s="15">
        <f t="shared" si="5"/>
        <v>17700.095999999998</v>
      </c>
    </row>
    <row r="128" spans="1:8" ht="89.25" x14ac:dyDescent="0.25">
      <c r="A128" s="10">
        <v>44446</v>
      </c>
      <c r="B128" s="19" t="s">
        <v>19</v>
      </c>
      <c r="C128" s="17">
        <v>1</v>
      </c>
      <c r="D128" s="11" t="s">
        <v>27</v>
      </c>
      <c r="E128" s="20">
        <v>33187.68</v>
      </c>
      <c r="F128" s="13">
        <f t="shared" si="4"/>
        <v>553.12800000000004</v>
      </c>
      <c r="G128" s="13">
        <f t="shared" si="6"/>
        <v>15487.584000000001</v>
      </c>
      <c r="H128" s="15">
        <f t="shared" si="5"/>
        <v>17700.095999999998</v>
      </c>
    </row>
    <row r="129" spans="1:8" ht="89.25" x14ac:dyDescent="0.25">
      <c r="A129" s="10">
        <v>44446</v>
      </c>
      <c r="B129" s="19" t="s">
        <v>19</v>
      </c>
      <c r="C129" s="17">
        <v>1</v>
      </c>
      <c r="D129" s="11" t="s">
        <v>27</v>
      </c>
      <c r="E129" s="20">
        <v>33187.68</v>
      </c>
      <c r="F129" s="13">
        <f t="shared" si="4"/>
        <v>553.12800000000004</v>
      </c>
      <c r="G129" s="13">
        <f t="shared" si="6"/>
        <v>15487.584000000001</v>
      </c>
      <c r="H129" s="15">
        <f t="shared" si="5"/>
        <v>17700.095999999998</v>
      </c>
    </row>
    <row r="130" spans="1:8" ht="89.25" x14ac:dyDescent="0.25">
      <c r="A130" s="10">
        <v>44446</v>
      </c>
      <c r="B130" s="19" t="s">
        <v>19</v>
      </c>
      <c r="C130" s="17">
        <v>1</v>
      </c>
      <c r="D130" s="11" t="s">
        <v>27</v>
      </c>
      <c r="E130" s="20">
        <v>33187.68</v>
      </c>
      <c r="F130" s="13">
        <f t="shared" si="4"/>
        <v>553.12800000000004</v>
      </c>
      <c r="G130" s="13">
        <f t="shared" si="6"/>
        <v>15487.584000000001</v>
      </c>
      <c r="H130" s="15">
        <f t="shared" si="5"/>
        <v>17700.095999999998</v>
      </c>
    </row>
    <row r="131" spans="1:8" ht="26.25" x14ac:dyDescent="0.25">
      <c r="A131" s="21">
        <v>44446</v>
      </c>
      <c r="B131" s="22" t="s">
        <v>19</v>
      </c>
      <c r="C131" s="17">
        <v>1</v>
      </c>
      <c r="D131" s="23" t="s">
        <v>28</v>
      </c>
      <c r="E131" s="20">
        <v>2064.35</v>
      </c>
      <c r="F131" s="13">
        <f t="shared" si="4"/>
        <v>34.405833333333334</v>
      </c>
      <c r="G131" s="13">
        <f t="shared" si="6"/>
        <v>963.36333333333334</v>
      </c>
      <c r="H131" s="15">
        <f t="shared" si="5"/>
        <v>1100.9866666666667</v>
      </c>
    </row>
    <row r="132" spans="1:8" ht="26.25" x14ac:dyDescent="0.25">
      <c r="A132" s="21">
        <v>44446</v>
      </c>
      <c r="B132" s="22" t="s">
        <v>19</v>
      </c>
      <c r="C132" s="17">
        <v>1</v>
      </c>
      <c r="D132" s="23" t="s">
        <v>28</v>
      </c>
      <c r="E132" s="20">
        <v>2064.35</v>
      </c>
      <c r="F132" s="13">
        <f t="shared" si="4"/>
        <v>34.405833333333334</v>
      </c>
      <c r="G132" s="13">
        <f t="shared" si="6"/>
        <v>963.36333333333334</v>
      </c>
      <c r="H132" s="15">
        <f t="shared" si="5"/>
        <v>1100.9866666666667</v>
      </c>
    </row>
    <row r="133" spans="1:8" ht="26.25" x14ac:dyDescent="0.25">
      <c r="A133" s="21">
        <v>44446</v>
      </c>
      <c r="B133" s="22" t="s">
        <v>19</v>
      </c>
      <c r="C133" s="17">
        <v>1</v>
      </c>
      <c r="D133" s="23" t="s">
        <v>29</v>
      </c>
      <c r="E133" s="20">
        <v>1180</v>
      </c>
      <c r="F133" s="13">
        <f t="shared" si="4"/>
        <v>19.666666666666668</v>
      </c>
      <c r="G133" s="13">
        <f t="shared" si="6"/>
        <v>550.66666666666674</v>
      </c>
      <c r="H133" s="15">
        <f t="shared" si="5"/>
        <v>629.33333333333326</v>
      </c>
    </row>
    <row r="134" spans="1:8" ht="26.25" x14ac:dyDescent="0.25">
      <c r="A134" s="21">
        <v>44446</v>
      </c>
      <c r="B134" s="22" t="s">
        <v>19</v>
      </c>
      <c r="C134" s="17">
        <v>1</v>
      </c>
      <c r="D134" s="23" t="s">
        <v>29</v>
      </c>
      <c r="E134" s="20">
        <v>1180</v>
      </c>
      <c r="F134" s="13">
        <f t="shared" si="4"/>
        <v>19.666666666666668</v>
      </c>
      <c r="G134" s="13">
        <f t="shared" si="6"/>
        <v>550.66666666666674</v>
      </c>
      <c r="H134" s="15">
        <f t="shared" si="5"/>
        <v>629.33333333333326</v>
      </c>
    </row>
    <row r="135" spans="1:8" ht="51" x14ac:dyDescent="0.25">
      <c r="A135" s="21">
        <v>44446</v>
      </c>
      <c r="B135" s="22" t="s">
        <v>19</v>
      </c>
      <c r="C135" s="17">
        <v>1</v>
      </c>
      <c r="D135" s="24" t="s">
        <v>30</v>
      </c>
      <c r="E135" s="20">
        <v>21608.33</v>
      </c>
      <c r="F135" s="13">
        <f t="shared" si="4"/>
        <v>360.13883333333337</v>
      </c>
      <c r="G135" s="13">
        <f t="shared" si="6"/>
        <v>10083.887333333334</v>
      </c>
      <c r="H135" s="15">
        <f t="shared" si="5"/>
        <v>11524.442666666668</v>
      </c>
    </row>
    <row r="136" spans="1:8" ht="75" x14ac:dyDescent="0.25">
      <c r="A136" s="21">
        <v>44446</v>
      </c>
      <c r="B136" s="22" t="s">
        <v>19</v>
      </c>
      <c r="C136" s="17">
        <v>1</v>
      </c>
      <c r="D136" s="25" t="s">
        <v>31</v>
      </c>
      <c r="E136" s="20">
        <v>25300.85</v>
      </c>
      <c r="F136" s="13">
        <f t="shared" si="4"/>
        <v>421.68083333333328</v>
      </c>
      <c r="G136" s="13">
        <f t="shared" si="6"/>
        <v>11807.063333333332</v>
      </c>
      <c r="H136" s="15">
        <f t="shared" si="5"/>
        <v>13493.786666666667</v>
      </c>
    </row>
    <row r="137" spans="1:8" ht="51" x14ac:dyDescent="0.25">
      <c r="A137" s="10">
        <v>44446</v>
      </c>
      <c r="B137" s="19" t="s">
        <v>19</v>
      </c>
      <c r="C137" s="17">
        <v>1</v>
      </c>
      <c r="D137" s="11" t="s">
        <v>32</v>
      </c>
      <c r="E137" s="20">
        <v>8357.8700000000008</v>
      </c>
      <c r="F137" s="13">
        <f t="shared" si="4"/>
        <v>139.29783333333336</v>
      </c>
      <c r="G137" s="13">
        <f t="shared" si="6"/>
        <v>3900.3393333333343</v>
      </c>
      <c r="H137" s="15">
        <f t="shared" si="5"/>
        <v>4457.5306666666665</v>
      </c>
    </row>
    <row r="138" spans="1:8" ht="51" x14ac:dyDescent="0.25">
      <c r="A138" s="10">
        <v>44446</v>
      </c>
      <c r="B138" s="19" t="s">
        <v>19</v>
      </c>
      <c r="C138" s="17">
        <v>1</v>
      </c>
      <c r="D138" s="11" t="s">
        <v>33</v>
      </c>
      <c r="E138" s="20">
        <v>8702.39</v>
      </c>
      <c r="F138" s="13">
        <f t="shared" si="4"/>
        <v>145.03983333333332</v>
      </c>
      <c r="G138" s="13">
        <f t="shared" si="6"/>
        <v>4061.1153333333332</v>
      </c>
      <c r="H138" s="15">
        <f t="shared" si="5"/>
        <v>4641.2746666666662</v>
      </c>
    </row>
    <row r="139" spans="1:8" ht="51" x14ac:dyDescent="0.25">
      <c r="A139" s="10">
        <v>44446</v>
      </c>
      <c r="B139" s="19" t="s">
        <v>19</v>
      </c>
      <c r="C139" s="17">
        <v>1</v>
      </c>
      <c r="D139" s="11" t="s">
        <v>33</v>
      </c>
      <c r="E139" s="20">
        <v>8702.39</v>
      </c>
      <c r="F139" s="13">
        <f t="shared" si="4"/>
        <v>145.03983333333332</v>
      </c>
      <c r="G139" s="13">
        <f t="shared" si="6"/>
        <v>4061.1153333333332</v>
      </c>
      <c r="H139" s="15">
        <f t="shared" si="5"/>
        <v>4641.2746666666662</v>
      </c>
    </row>
    <row r="140" spans="1:8" ht="51" x14ac:dyDescent="0.25">
      <c r="A140" s="10">
        <v>44446</v>
      </c>
      <c r="B140" s="19" t="s">
        <v>19</v>
      </c>
      <c r="C140" s="17">
        <v>1</v>
      </c>
      <c r="D140" s="11" t="s">
        <v>33</v>
      </c>
      <c r="E140" s="20">
        <v>8702.39</v>
      </c>
      <c r="F140" s="13">
        <f t="shared" si="4"/>
        <v>145.03983333333332</v>
      </c>
      <c r="G140" s="13">
        <f t="shared" si="6"/>
        <v>4061.1153333333332</v>
      </c>
      <c r="H140" s="15">
        <f t="shared" si="5"/>
        <v>4641.2746666666662</v>
      </c>
    </row>
    <row r="141" spans="1:8" ht="51" x14ac:dyDescent="0.25">
      <c r="A141" s="10">
        <v>44446</v>
      </c>
      <c r="B141" s="19" t="s">
        <v>19</v>
      </c>
      <c r="C141" s="17">
        <v>1</v>
      </c>
      <c r="D141" s="11" t="s">
        <v>33</v>
      </c>
      <c r="E141" s="20">
        <v>8702.39</v>
      </c>
      <c r="F141" s="13">
        <f t="shared" si="4"/>
        <v>145.03983333333332</v>
      </c>
      <c r="G141" s="13">
        <f t="shared" si="6"/>
        <v>4061.1153333333332</v>
      </c>
      <c r="H141" s="15">
        <f t="shared" si="5"/>
        <v>4641.2746666666662</v>
      </c>
    </row>
    <row r="142" spans="1:8" ht="51" x14ac:dyDescent="0.25">
      <c r="A142" s="10">
        <v>44446</v>
      </c>
      <c r="B142" s="19" t="s">
        <v>19</v>
      </c>
      <c r="C142" s="17">
        <v>1</v>
      </c>
      <c r="D142" s="11" t="s">
        <v>33</v>
      </c>
      <c r="E142" s="20">
        <v>8702.39</v>
      </c>
      <c r="F142" s="13">
        <f t="shared" si="4"/>
        <v>145.03983333333332</v>
      </c>
      <c r="G142" s="13">
        <f t="shared" si="6"/>
        <v>4061.1153333333332</v>
      </c>
      <c r="H142" s="15">
        <f t="shared" si="5"/>
        <v>4641.2746666666662</v>
      </c>
    </row>
    <row r="143" spans="1:8" ht="51" x14ac:dyDescent="0.25">
      <c r="A143" s="10">
        <v>44446</v>
      </c>
      <c r="B143" s="19" t="s">
        <v>19</v>
      </c>
      <c r="C143" s="17">
        <v>1</v>
      </c>
      <c r="D143" s="11" t="s">
        <v>33</v>
      </c>
      <c r="E143" s="20">
        <v>8702.39</v>
      </c>
      <c r="F143" s="13">
        <f t="shared" si="4"/>
        <v>145.03983333333332</v>
      </c>
      <c r="G143" s="13">
        <f t="shared" si="6"/>
        <v>4061.1153333333332</v>
      </c>
      <c r="H143" s="15">
        <f t="shared" si="5"/>
        <v>4641.2746666666662</v>
      </c>
    </row>
    <row r="144" spans="1:8" ht="51" x14ac:dyDescent="0.25">
      <c r="A144" s="10">
        <v>44446</v>
      </c>
      <c r="B144" s="19" t="s">
        <v>19</v>
      </c>
      <c r="C144" s="17">
        <v>1</v>
      </c>
      <c r="D144" s="11" t="s">
        <v>33</v>
      </c>
      <c r="E144" s="20">
        <v>8702.39</v>
      </c>
      <c r="F144" s="13">
        <f t="shared" ref="F144:F207" si="7">+E144/60</f>
        <v>145.03983333333332</v>
      </c>
      <c r="G144" s="13">
        <f t="shared" si="6"/>
        <v>4061.1153333333332</v>
      </c>
      <c r="H144" s="15">
        <f t="shared" ref="H144:H207" si="8">+E144-G144</f>
        <v>4641.2746666666662</v>
      </c>
    </row>
    <row r="145" spans="1:8" ht="51" x14ac:dyDescent="0.25">
      <c r="A145" s="10">
        <v>44446</v>
      </c>
      <c r="B145" s="19" t="s">
        <v>19</v>
      </c>
      <c r="C145" s="17">
        <v>1</v>
      </c>
      <c r="D145" s="11" t="s">
        <v>33</v>
      </c>
      <c r="E145" s="20">
        <v>8702.39</v>
      </c>
      <c r="F145" s="13">
        <f t="shared" si="7"/>
        <v>145.03983333333332</v>
      </c>
      <c r="G145" s="13">
        <f t="shared" si="6"/>
        <v>4061.1153333333332</v>
      </c>
      <c r="H145" s="15">
        <f t="shared" si="8"/>
        <v>4641.2746666666662</v>
      </c>
    </row>
    <row r="146" spans="1:8" ht="51" x14ac:dyDescent="0.25">
      <c r="A146" s="10">
        <v>44446</v>
      </c>
      <c r="B146" s="19" t="s">
        <v>19</v>
      </c>
      <c r="C146" s="17">
        <v>1</v>
      </c>
      <c r="D146" s="11" t="s">
        <v>33</v>
      </c>
      <c r="E146" s="20">
        <v>8702.39</v>
      </c>
      <c r="F146" s="13">
        <f t="shared" si="7"/>
        <v>145.03983333333332</v>
      </c>
      <c r="G146" s="13">
        <f t="shared" si="6"/>
        <v>4061.1153333333332</v>
      </c>
      <c r="H146" s="15">
        <f t="shared" si="8"/>
        <v>4641.2746666666662</v>
      </c>
    </row>
    <row r="147" spans="1:8" ht="51" x14ac:dyDescent="0.25">
      <c r="A147" s="10">
        <v>44446</v>
      </c>
      <c r="B147" s="19" t="s">
        <v>19</v>
      </c>
      <c r="C147" s="17">
        <v>1</v>
      </c>
      <c r="D147" s="11" t="s">
        <v>33</v>
      </c>
      <c r="E147" s="20">
        <v>8702.39</v>
      </c>
      <c r="F147" s="13">
        <f t="shared" si="7"/>
        <v>145.03983333333332</v>
      </c>
      <c r="G147" s="13">
        <f t="shared" si="6"/>
        <v>4061.1153333333332</v>
      </c>
      <c r="H147" s="15">
        <f t="shared" si="8"/>
        <v>4641.2746666666662</v>
      </c>
    </row>
    <row r="148" spans="1:8" ht="51" x14ac:dyDescent="0.25">
      <c r="A148" s="10">
        <v>44446</v>
      </c>
      <c r="B148" s="19" t="s">
        <v>19</v>
      </c>
      <c r="C148" s="17">
        <v>1</v>
      </c>
      <c r="D148" s="11" t="s">
        <v>33</v>
      </c>
      <c r="E148" s="20">
        <v>8702.39</v>
      </c>
      <c r="F148" s="13">
        <f t="shared" si="7"/>
        <v>145.03983333333332</v>
      </c>
      <c r="G148" s="13">
        <f t="shared" si="6"/>
        <v>4061.1153333333332</v>
      </c>
      <c r="H148" s="15">
        <f t="shared" si="8"/>
        <v>4641.2746666666662</v>
      </c>
    </row>
    <row r="149" spans="1:8" ht="51" x14ac:dyDescent="0.25">
      <c r="A149" s="10">
        <v>44446</v>
      </c>
      <c r="B149" s="19" t="s">
        <v>19</v>
      </c>
      <c r="C149" s="17">
        <v>1</v>
      </c>
      <c r="D149" s="11" t="s">
        <v>33</v>
      </c>
      <c r="E149" s="20">
        <v>8702.39</v>
      </c>
      <c r="F149" s="13">
        <f t="shared" si="7"/>
        <v>145.03983333333332</v>
      </c>
      <c r="G149" s="13">
        <f t="shared" si="6"/>
        <v>4061.1153333333332</v>
      </c>
      <c r="H149" s="15">
        <f t="shared" si="8"/>
        <v>4641.2746666666662</v>
      </c>
    </row>
    <row r="150" spans="1:8" ht="51" x14ac:dyDescent="0.25">
      <c r="A150" s="10">
        <v>44446</v>
      </c>
      <c r="B150" s="19" t="s">
        <v>19</v>
      </c>
      <c r="C150" s="17">
        <v>1</v>
      </c>
      <c r="D150" s="11" t="s">
        <v>33</v>
      </c>
      <c r="E150" s="20">
        <v>8702.39</v>
      </c>
      <c r="F150" s="13">
        <f t="shared" si="7"/>
        <v>145.03983333333332</v>
      </c>
      <c r="G150" s="13">
        <f t="shared" si="6"/>
        <v>4061.1153333333332</v>
      </c>
      <c r="H150" s="15">
        <f t="shared" si="8"/>
        <v>4641.2746666666662</v>
      </c>
    </row>
    <row r="151" spans="1:8" ht="38.25" x14ac:dyDescent="0.25">
      <c r="A151" s="10">
        <v>44446</v>
      </c>
      <c r="B151" s="19" t="s">
        <v>19</v>
      </c>
      <c r="C151" s="17">
        <v>1</v>
      </c>
      <c r="D151" s="11" t="s">
        <v>34</v>
      </c>
      <c r="E151" s="20">
        <v>16018.68</v>
      </c>
      <c r="F151" s="13">
        <f t="shared" si="7"/>
        <v>266.97800000000001</v>
      </c>
      <c r="G151" s="13">
        <f t="shared" si="6"/>
        <v>7475.384</v>
      </c>
      <c r="H151" s="15">
        <f t="shared" si="8"/>
        <v>8543.2960000000003</v>
      </c>
    </row>
    <row r="152" spans="1:8" ht="38.25" x14ac:dyDescent="0.25">
      <c r="A152" s="10">
        <v>44446</v>
      </c>
      <c r="B152" s="19" t="s">
        <v>19</v>
      </c>
      <c r="C152" s="17">
        <v>1</v>
      </c>
      <c r="D152" s="11" t="s">
        <v>34</v>
      </c>
      <c r="E152" s="20">
        <v>16018.68</v>
      </c>
      <c r="F152" s="13">
        <f t="shared" si="7"/>
        <v>266.97800000000001</v>
      </c>
      <c r="G152" s="13">
        <f t="shared" si="6"/>
        <v>7475.384</v>
      </c>
      <c r="H152" s="15">
        <f t="shared" si="8"/>
        <v>8543.2960000000003</v>
      </c>
    </row>
    <row r="153" spans="1:8" ht="38.25" x14ac:dyDescent="0.25">
      <c r="A153" s="10">
        <v>44446</v>
      </c>
      <c r="B153" s="19" t="s">
        <v>19</v>
      </c>
      <c r="C153" s="17">
        <v>1</v>
      </c>
      <c r="D153" s="11" t="s">
        <v>34</v>
      </c>
      <c r="E153" s="20">
        <v>16018.68</v>
      </c>
      <c r="F153" s="13">
        <f t="shared" si="7"/>
        <v>266.97800000000001</v>
      </c>
      <c r="G153" s="13">
        <f t="shared" si="6"/>
        <v>7475.384</v>
      </c>
      <c r="H153" s="15">
        <f t="shared" si="8"/>
        <v>8543.2960000000003</v>
      </c>
    </row>
    <row r="154" spans="1:8" ht="38.25" x14ac:dyDescent="0.25">
      <c r="A154" s="10">
        <v>44446</v>
      </c>
      <c r="B154" s="19" t="s">
        <v>19</v>
      </c>
      <c r="C154" s="17">
        <v>1</v>
      </c>
      <c r="D154" s="11" t="s">
        <v>34</v>
      </c>
      <c r="E154" s="20">
        <v>16018.68</v>
      </c>
      <c r="F154" s="13">
        <f t="shared" si="7"/>
        <v>266.97800000000001</v>
      </c>
      <c r="G154" s="13">
        <f t="shared" si="6"/>
        <v>7475.384</v>
      </c>
      <c r="H154" s="15">
        <f t="shared" si="8"/>
        <v>8543.2960000000003</v>
      </c>
    </row>
    <row r="155" spans="1:8" ht="38.25" x14ac:dyDescent="0.25">
      <c r="A155" s="10">
        <v>44446</v>
      </c>
      <c r="B155" s="19" t="s">
        <v>19</v>
      </c>
      <c r="C155" s="17">
        <v>1</v>
      </c>
      <c r="D155" s="11" t="s">
        <v>34</v>
      </c>
      <c r="E155" s="20">
        <v>16018.68</v>
      </c>
      <c r="F155" s="13">
        <f t="shared" si="7"/>
        <v>266.97800000000001</v>
      </c>
      <c r="G155" s="13">
        <f t="shared" si="6"/>
        <v>7475.384</v>
      </c>
      <c r="H155" s="15">
        <f t="shared" si="8"/>
        <v>8543.2960000000003</v>
      </c>
    </row>
    <row r="156" spans="1:8" ht="38.25" x14ac:dyDescent="0.25">
      <c r="A156" s="10">
        <v>44446</v>
      </c>
      <c r="B156" s="19" t="s">
        <v>19</v>
      </c>
      <c r="C156" s="17">
        <v>1</v>
      </c>
      <c r="D156" s="11" t="s">
        <v>34</v>
      </c>
      <c r="E156" s="20">
        <v>16018.68</v>
      </c>
      <c r="F156" s="13">
        <f t="shared" si="7"/>
        <v>266.97800000000001</v>
      </c>
      <c r="G156" s="13">
        <f t="shared" ref="G156:G219" si="9">+F156*28</f>
        <v>7475.384</v>
      </c>
      <c r="H156" s="15">
        <f t="shared" si="8"/>
        <v>8543.2960000000003</v>
      </c>
    </row>
    <row r="157" spans="1:8" ht="38.25" x14ac:dyDescent="0.25">
      <c r="A157" s="10">
        <v>44446</v>
      </c>
      <c r="B157" s="19" t="s">
        <v>19</v>
      </c>
      <c r="C157" s="17">
        <v>1</v>
      </c>
      <c r="D157" s="11" t="s">
        <v>34</v>
      </c>
      <c r="E157" s="20">
        <v>16018.68</v>
      </c>
      <c r="F157" s="13">
        <f t="shared" si="7"/>
        <v>266.97800000000001</v>
      </c>
      <c r="G157" s="13">
        <f t="shared" si="9"/>
        <v>7475.384</v>
      </c>
      <c r="H157" s="15">
        <f t="shared" si="8"/>
        <v>8543.2960000000003</v>
      </c>
    </row>
    <row r="158" spans="1:8" ht="38.25" x14ac:dyDescent="0.25">
      <c r="A158" s="10">
        <v>44446</v>
      </c>
      <c r="B158" s="19" t="s">
        <v>19</v>
      </c>
      <c r="C158" s="17">
        <v>1</v>
      </c>
      <c r="D158" s="11" t="s">
        <v>34</v>
      </c>
      <c r="E158" s="20">
        <v>16018.68</v>
      </c>
      <c r="F158" s="13">
        <f t="shared" si="7"/>
        <v>266.97800000000001</v>
      </c>
      <c r="G158" s="13">
        <f t="shared" si="9"/>
        <v>7475.384</v>
      </c>
      <c r="H158" s="15">
        <f t="shared" si="8"/>
        <v>8543.2960000000003</v>
      </c>
    </row>
    <row r="159" spans="1:8" ht="38.25" x14ac:dyDescent="0.25">
      <c r="A159" s="10">
        <v>44446</v>
      </c>
      <c r="B159" s="19" t="s">
        <v>19</v>
      </c>
      <c r="C159" s="17">
        <v>1</v>
      </c>
      <c r="D159" s="11" t="s">
        <v>34</v>
      </c>
      <c r="E159" s="20">
        <v>16018.68</v>
      </c>
      <c r="F159" s="13">
        <f t="shared" si="7"/>
        <v>266.97800000000001</v>
      </c>
      <c r="G159" s="13">
        <f t="shared" si="9"/>
        <v>7475.384</v>
      </c>
      <c r="H159" s="15">
        <f t="shared" si="8"/>
        <v>8543.2960000000003</v>
      </c>
    </row>
    <row r="160" spans="1:8" ht="38.25" x14ac:dyDescent="0.25">
      <c r="A160" s="10">
        <v>44446</v>
      </c>
      <c r="B160" s="19" t="s">
        <v>19</v>
      </c>
      <c r="C160" s="17">
        <v>1</v>
      </c>
      <c r="D160" s="11" t="s">
        <v>34</v>
      </c>
      <c r="E160" s="20">
        <v>16018.68</v>
      </c>
      <c r="F160" s="13">
        <f t="shared" si="7"/>
        <v>266.97800000000001</v>
      </c>
      <c r="G160" s="13">
        <f t="shared" si="9"/>
        <v>7475.384</v>
      </c>
      <c r="H160" s="15">
        <f t="shared" si="8"/>
        <v>8543.2960000000003</v>
      </c>
    </row>
    <row r="161" spans="1:8" ht="38.25" x14ac:dyDescent="0.25">
      <c r="A161" s="10">
        <v>44446</v>
      </c>
      <c r="B161" s="19" t="s">
        <v>19</v>
      </c>
      <c r="C161" s="17">
        <v>1</v>
      </c>
      <c r="D161" s="11" t="s">
        <v>34</v>
      </c>
      <c r="E161" s="20">
        <v>16018.68</v>
      </c>
      <c r="F161" s="13">
        <f t="shared" si="7"/>
        <v>266.97800000000001</v>
      </c>
      <c r="G161" s="13">
        <f t="shared" si="9"/>
        <v>7475.384</v>
      </c>
      <c r="H161" s="15">
        <f t="shared" si="8"/>
        <v>8543.2960000000003</v>
      </c>
    </row>
    <row r="162" spans="1:8" ht="38.25" x14ac:dyDescent="0.25">
      <c r="A162" s="10">
        <v>44446</v>
      </c>
      <c r="B162" s="19" t="s">
        <v>19</v>
      </c>
      <c r="C162" s="17">
        <v>1</v>
      </c>
      <c r="D162" s="11" t="s">
        <v>34</v>
      </c>
      <c r="E162" s="20">
        <v>16018.68</v>
      </c>
      <c r="F162" s="13">
        <f t="shared" si="7"/>
        <v>266.97800000000001</v>
      </c>
      <c r="G162" s="13">
        <f t="shared" si="9"/>
        <v>7475.384</v>
      </c>
      <c r="H162" s="15">
        <f t="shared" si="8"/>
        <v>8543.2960000000003</v>
      </c>
    </row>
    <row r="163" spans="1:8" ht="38.25" x14ac:dyDescent="0.25">
      <c r="A163" s="10">
        <v>44446</v>
      </c>
      <c r="B163" s="19" t="s">
        <v>19</v>
      </c>
      <c r="C163" s="17">
        <v>1</v>
      </c>
      <c r="D163" s="11" t="s">
        <v>34</v>
      </c>
      <c r="E163" s="20">
        <v>16018.68</v>
      </c>
      <c r="F163" s="13">
        <f t="shared" si="7"/>
        <v>266.97800000000001</v>
      </c>
      <c r="G163" s="13">
        <f t="shared" si="9"/>
        <v>7475.384</v>
      </c>
      <c r="H163" s="15">
        <f t="shared" si="8"/>
        <v>8543.2960000000003</v>
      </c>
    </row>
    <row r="164" spans="1:8" ht="38.25" x14ac:dyDescent="0.25">
      <c r="A164" s="10">
        <v>44446</v>
      </c>
      <c r="B164" s="19" t="s">
        <v>19</v>
      </c>
      <c r="C164" s="17">
        <v>1</v>
      </c>
      <c r="D164" s="11" t="s">
        <v>34</v>
      </c>
      <c r="E164" s="20">
        <v>16018.68</v>
      </c>
      <c r="F164" s="13">
        <f t="shared" si="7"/>
        <v>266.97800000000001</v>
      </c>
      <c r="G164" s="13">
        <f t="shared" si="9"/>
        <v>7475.384</v>
      </c>
      <c r="H164" s="15">
        <f t="shared" si="8"/>
        <v>8543.2960000000003</v>
      </c>
    </row>
    <row r="165" spans="1:8" ht="38.25" x14ac:dyDescent="0.25">
      <c r="A165" s="10">
        <v>44446</v>
      </c>
      <c r="B165" s="19" t="s">
        <v>19</v>
      </c>
      <c r="C165" s="17">
        <v>1</v>
      </c>
      <c r="D165" s="11" t="s">
        <v>34</v>
      </c>
      <c r="E165" s="20">
        <v>16018.68</v>
      </c>
      <c r="F165" s="13">
        <f t="shared" si="7"/>
        <v>266.97800000000001</v>
      </c>
      <c r="G165" s="13">
        <f t="shared" si="9"/>
        <v>7475.384</v>
      </c>
      <c r="H165" s="15">
        <f t="shared" si="8"/>
        <v>8543.2960000000003</v>
      </c>
    </row>
    <row r="166" spans="1:8" ht="38.25" x14ac:dyDescent="0.25">
      <c r="A166" s="10">
        <v>44446</v>
      </c>
      <c r="B166" s="19" t="s">
        <v>19</v>
      </c>
      <c r="C166" s="17">
        <v>1</v>
      </c>
      <c r="D166" s="11" t="s">
        <v>34</v>
      </c>
      <c r="E166" s="20">
        <v>16018.68</v>
      </c>
      <c r="F166" s="13">
        <f t="shared" si="7"/>
        <v>266.97800000000001</v>
      </c>
      <c r="G166" s="13">
        <f t="shared" si="9"/>
        <v>7475.384</v>
      </c>
      <c r="H166" s="15">
        <f t="shared" si="8"/>
        <v>8543.2960000000003</v>
      </c>
    </row>
    <row r="167" spans="1:8" ht="38.25" x14ac:dyDescent="0.25">
      <c r="A167" s="10">
        <v>44446</v>
      </c>
      <c r="B167" s="19" t="s">
        <v>19</v>
      </c>
      <c r="C167" s="17">
        <v>1</v>
      </c>
      <c r="D167" s="11" t="s">
        <v>34</v>
      </c>
      <c r="E167" s="20">
        <v>16018.68</v>
      </c>
      <c r="F167" s="13">
        <f t="shared" si="7"/>
        <v>266.97800000000001</v>
      </c>
      <c r="G167" s="13">
        <f t="shared" si="9"/>
        <v>7475.384</v>
      </c>
      <c r="H167" s="15">
        <f t="shared" si="8"/>
        <v>8543.2960000000003</v>
      </c>
    </row>
    <row r="168" spans="1:8" ht="38.25" x14ac:dyDescent="0.25">
      <c r="A168" s="10">
        <v>44446</v>
      </c>
      <c r="B168" s="19" t="s">
        <v>19</v>
      </c>
      <c r="C168" s="17">
        <v>1</v>
      </c>
      <c r="D168" s="11" t="s">
        <v>34</v>
      </c>
      <c r="E168" s="20">
        <v>16018.68</v>
      </c>
      <c r="F168" s="13">
        <f t="shared" si="7"/>
        <v>266.97800000000001</v>
      </c>
      <c r="G168" s="13">
        <f t="shared" si="9"/>
        <v>7475.384</v>
      </c>
      <c r="H168" s="15">
        <f t="shared" si="8"/>
        <v>8543.2960000000003</v>
      </c>
    </row>
    <row r="169" spans="1:8" ht="38.25" x14ac:dyDescent="0.25">
      <c r="A169" s="10">
        <v>44446</v>
      </c>
      <c r="B169" s="19" t="s">
        <v>19</v>
      </c>
      <c r="C169" s="17">
        <v>1</v>
      </c>
      <c r="D169" s="11" t="s">
        <v>34</v>
      </c>
      <c r="E169" s="20">
        <v>16018.68</v>
      </c>
      <c r="F169" s="13">
        <f t="shared" si="7"/>
        <v>266.97800000000001</v>
      </c>
      <c r="G169" s="13">
        <f t="shared" si="9"/>
        <v>7475.384</v>
      </c>
      <c r="H169" s="15">
        <f t="shared" si="8"/>
        <v>8543.2960000000003</v>
      </c>
    </row>
    <row r="170" spans="1:8" ht="38.25" x14ac:dyDescent="0.25">
      <c r="A170" s="10">
        <v>44446</v>
      </c>
      <c r="B170" s="19" t="s">
        <v>19</v>
      </c>
      <c r="C170" s="17">
        <v>1</v>
      </c>
      <c r="D170" s="11" t="s">
        <v>34</v>
      </c>
      <c r="E170" s="20">
        <v>16018.68</v>
      </c>
      <c r="F170" s="13">
        <f t="shared" si="7"/>
        <v>266.97800000000001</v>
      </c>
      <c r="G170" s="13">
        <f t="shared" si="9"/>
        <v>7475.384</v>
      </c>
      <c r="H170" s="15">
        <f t="shared" si="8"/>
        <v>8543.2960000000003</v>
      </c>
    </row>
    <row r="171" spans="1:8" ht="38.25" x14ac:dyDescent="0.25">
      <c r="A171" s="10">
        <v>44446</v>
      </c>
      <c r="B171" s="19" t="s">
        <v>19</v>
      </c>
      <c r="C171" s="17">
        <v>1</v>
      </c>
      <c r="D171" s="11" t="s">
        <v>34</v>
      </c>
      <c r="E171" s="20">
        <v>16018.68</v>
      </c>
      <c r="F171" s="13">
        <f t="shared" si="7"/>
        <v>266.97800000000001</v>
      </c>
      <c r="G171" s="13">
        <f t="shared" si="9"/>
        <v>7475.384</v>
      </c>
      <c r="H171" s="15">
        <f t="shared" si="8"/>
        <v>8543.2960000000003</v>
      </c>
    </row>
    <row r="172" spans="1:8" ht="38.25" x14ac:dyDescent="0.25">
      <c r="A172" s="10">
        <v>44446</v>
      </c>
      <c r="B172" s="19" t="s">
        <v>19</v>
      </c>
      <c r="C172" s="17">
        <v>1</v>
      </c>
      <c r="D172" s="11" t="s">
        <v>34</v>
      </c>
      <c r="E172" s="20">
        <v>16018.68</v>
      </c>
      <c r="F172" s="13">
        <f t="shared" si="7"/>
        <v>266.97800000000001</v>
      </c>
      <c r="G172" s="13">
        <f t="shared" si="9"/>
        <v>7475.384</v>
      </c>
      <c r="H172" s="15">
        <f t="shared" si="8"/>
        <v>8543.2960000000003</v>
      </c>
    </row>
    <row r="173" spans="1:8" ht="38.25" x14ac:dyDescent="0.25">
      <c r="A173" s="10">
        <v>44446</v>
      </c>
      <c r="B173" s="19" t="s">
        <v>19</v>
      </c>
      <c r="C173" s="17">
        <v>1</v>
      </c>
      <c r="D173" s="11" t="s">
        <v>34</v>
      </c>
      <c r="E173" s="20">
        <v>16018.68</v>
      </c>
      <c r="F173" s="13">
        <f t="shared" si="7"/>
        <v>266.97800000000001</v>
      </c>
      <c r="G173" s="13">
        <f t="shared" si="9"/>
        <v>7475.384</v>
      </c>
      <c r="H173" s="15">
        <f t="shared" si="8"/>
        <v>8543.2960000000003</v>
      </c>
    </row>
    <row r="174" spans="1:8" ht="38.25" x14ac:dyDescent="0.25">
      <c r="A174" s="10">
        <v>44446</v>
      </c>
      <c r="B174" s="19" t="s">
        <v>19</v>
      </c>
      <c r="C174" s="17">
        <v>1</v>
      </c>
      <c r="D174" s="11" t="s">
        <v>34</v>
      </c>
      <c r="E174" s="20">
        <v>16018.68</v>
      </c>
      <c r="F174" s="13">
        <f t="shared" si="7"/>
        <v>266.97800000000001</v>
      </c>
      <c r="G174" s="13">
        <f t="shared" si="9"/>
        <v>7475.384</v>
      </c>
      <c r="H174" s="15">
        <f t="shared" si="8"/>
        <v>8543.2960000000003</v>
      </c>
    </row>
    <row r="175" spans="1:8" ht="38.25" x14ac:dyDescent="0.25">
      <c r="A175" s="10">
        <v>44446</v>
      </c>
      <c r="B175" s="19" t="s">
        <v>19</v>
      </c>
      <c r="C175" s="17">
        <v>1</v>
      </c>
      <c r="D175" s="11" t="s">
        <v>34</v>
      </c>
      <c r="E175" s="20">
        <v>16018.68</v>
      </c>
      <c r="F175" s="13">
        <f t="shared" si="7"/>
        <v>266.97800000000001</v>
      </c>
      <c r="G175" s="13">
        <f t="shared" si="9"/>
        <v>7475.384</v>
      </c>
      <c r="H175" s="15">
        <f t="shared" si="8"/>
        <v>8543.2960000000003</v>
      </c>
    </row>
    <row r="176" spans="1:8" ht="38.25" x14ac:dyDescent="0.25">
      <c r="A176" s="10">
        <v>44446</v>
      </c>
      <c r="B176" s="19" t="s">
        <v>19</v>
      </c>
      <c r="C176" s="17">
        <v>1</v>
      </c>
      <c r="D176" s="11" t="s">
        <v>34</v>
      </c>
      <c r="E176" s="20">
        <v>16018.68</v>
      </c>
      <c r="F176" s="13">
        <f t="shared" si="7"/>
        <v>266.97800000000001</v>
      </c>
      <c r="G176" s="13">
        <f t="shared" si="9"/>
        <v>7475.384</v>
      </c>
      <c r="H176" s="15">
        <f t="shared" si="8"/>
        <v>8543.2960000000003</v>
      </c>
    </row>
    <row r="177" spans="1:8" ht="38.25" x14ac:dyDescent="0.25">
      <c r="A177" s="10">
        <v>44446</v>
      </c>
      <c r="B177" s="19" t="s">
        <v>19</v>
      </c>
      <c r="C177" s="17">
        <v>1</v>
      </c>
      <c r="D177" s="11" t="s">
        <v>34</v>
      </c>
      <c r="E177" s="20">
        <v>16018.68</v>
      </c>
      <c r="F177" s="13">
        <f t="shared" si="7"/>
        <v>266.97800000000001</v>
      </c>
      <c r="G177" s="13">
        <f t="shared" si="9"/>
        <v>7475.384</v>
      </c>
      <c r="H177" s="15">
        <f t="shared" si="8"/>
        <v>8543.2960000000003</v>
      </c>
    </row>
    <row r="178" spans="1:8" ht="38.25" x14ac:dyDescent="0.25">
      <c r="A178" s="10">
        <v>44446</v>
      </c>
      <c r="B178" s="19" t="s">
        <v>19</v>
      </c>
      <c r="C178" s="17">
        <v>1</v>
      </c>
      <c r="D178" s="11" t="s">
        <v>34</v>
      </c>
      <c r="E178" s="20">
        <v>16018.68</v>
      </c>
      <c r="F178" s="13">
        <f t="shared" si="7"/>
        <v>266.97800000000001</v>
      </c>
      <c r="G178" s="13">
        <f t="shared" si="9"/>
        <v>7475.384</v>
      </c>
      <c r="H178" s="15">
        <f t="shared" si="8"/>
        <v>8543.2960000000003</v>
      </c>
    </row>
    <row r="179" spans="1:8" ht="38.25" x14ac:dyDescent="0.25">
      <c r="A179" s="10">
        <v>44446</v>
      </c>
      <c r="B179" s="19" t="s">
        <v>19</v>
      </c>
      <c r="C179" s="17">
        <v>1</v>
      </c>
      <c r="D179" s="11" t="s">
        <v>34</v>
      </c>
      <c r="E179" s="20">
        <v>16018.68</v>
      </c>
      <c r="F179" s="13">
        <f t="shared" si="7"/>
        <v>266.97800000000001</v>
      </c>
      <c r="G179" s="13">
        <f t="shared" si="9"/>
        <v>7475.384</v>
      </c>
      <c r="H179" s="15">
        <f t="shared" si="8"/>
        <v>8543.2960000000003</v>
      </c>
    </row>
    <row r="180" spans="1:8" ht="38.25" x14ac:dyDescent="0.25">
      <c r="A180" s="10">
        <v>44446</v>
      </c>
      <c r="B180" s="19" t="s">
        <v>19</v>
      </c>
      <c r="C180" s="17">
        <v>1</v>
      </c>
      <c r="D180" s="11" t="s">
        <v>34</v>
      </c>
      <c r="E180" s="20">
        <v>16018.68</v>
      </c>
      <c r="F180" s="13">
        <f t="shared" si="7"/>
        <v>266.97800000000001</v>
      </c>
      <c r="G180" s="13">
        <f t="shared" si="9"/>
        <v>7475.384</v>
      </c>
      <c r="H180" s="15">
        <f t="shared" si="8"/>
        <v>8543.2960000000003</v>
      </c>
    </row>
    <row r="181" spans="1:8" ht="38.25" x14ac:dyDescent="0.25">
      <c r="A181" s="10">
        <v>44446</v>
      </c>
      <c r="B181" s="19" t="s">
        <v>19</v>
      </c>
      <c r="C181" s="17">
        <v>1</v>
      </c>
      <c r="D181" s="11" t="s">
        <v>34</v>
      </c>
      <c r="E181" s="20">
        <v>16018.68</v>
      </c>
      <c r="F181" s="13">
        <f t="shared" si="7"/>
        <v>266.97800000000001</v>
      </c>
      <c r="G181" s="13">
        <f t="shared" si="9"/>
        <v>7475.384</v>
      </c>
      <c r="H181" s="15">
        <f t="shared" si="8"/>
        <v>8543.2960000000003</v>
      </c>
    </row>
    <row r="182" spans="1:8" ht="63.75" x14ac:dyDescent="0.25">
      <c r="A182" s="10">
        <v>44446</v>
      </c>
      <c r="B182" s="19" t="s">
        <v>19</v>
      </c>
      <c r="C182" s="17">
        <v>1</v>
      </c>
      <c r="D182" s="11" t="s">
        <v>35</v>
      </c>
      <c r="E182" s="20">
        <v>4724.91</v>
      </c>
      <c r="F182" s="13">
        <f t="shared" si="7"/>
        <v>78.748499999999993</v>
      </c>
      <c r="G182" s="13">
        <f t="shared" si="9"/>
        <v>2204.9579999999996</v>
      </c>
      <c r="H182" s="15">
        <f t="shared" si="8"/>
        <v>2519.9520000000002</v>
      </c>
    </row>
    <row r="183" spans="1:8" ht="63.75" x14ac:dyDescent="0.25">
      <c r="A183" s="10">
        <v>44446</v>
      </c>
      <c r="B183" s="19" t="s">
        <v>19</v>
      </c>
      <c r="C183" s="17">
        <v>1</v>
      </c>
      <c r="D183" s="11" t="s">
        <v>35</v>
      </c>
      <c r="E183" s="20">
        <v>4724.91</v>
      </c>
      <c r="F183" s="13">
        <f t="shared" si="7"/>
        <v>78.748499999999993</v>
      </c>
      <c r="G183" s="13">
        <f t="shared" si="9"/>
        <v>2204.9579999999996</v>
      </c>
      <c r="H183" s="15">
        <f t="shared" si="8"/>
        <v>2519.9520000000002</v>
      </c>
    </row>
    <row r="184" spans="1:8" ht="63.75" x14ac:dyDescent="0.25">
      <c r="A184" s="10">
        <v>44446</v>
      </c>
      <c r="B184" s="19" t="s">
        <v>19</v>
      </c>
      <c r="C184" s="17">
        <v>1</v>
      </c>
      <c r="D184" s="11" t="s">
        <v>35</v>
      </c>
      <c r="E184" s="20">
        <v>4724.91</v>
      </c>
      <c r="F184" s="13">
        <f t="shared" si="7"/>
        <v>78.748499999999993</v>
      </c>
      <c r="G184" s="13">
        <f t="shared" si="9"/>
        <v>2204.9579999999996</v>
      </c>
      <c r="H184" s="15">
        <f t="shared" si="8"/>
        <v>2519.9520000000002</v>
      </c>
    </row>
    <row r="185" spans="1:8" ht="63.75" x14ac:dyDescent="0.25">
      <c r="A185" s="10">
        <v>44446</v>
      </c>
      <c r="B185" s="19" t="s">
        <v>19</v>
      </c>
      <c r="C185" s="17">
        <v>1</v>
      </c>
      <c r="D185" s="11" t="s">
        <v>35</v>
      </c>
      <c r="E185" s="20">
        <v>4724.91</v>
      </c>
      <c r="F185" s="13">
        <f t="shared" si="7"/>
        <v>78.748499999999993</v>
      </c>
      <c r="G185" s="13">
        <f t="shared" si="9"/>
        <v>2204.9579999999996</v>
      </c>
      <c r="H185" s="15">
        <f t="shared" si="8"/>
        <v>2519.9520000000002</v>
      </c>
    </row>
    <row r="186" spans="1:8" ht="63.75" x14ac:dyDescent="0.25">
      <c r="A186" s="10">
        <v>44446</v>
      </c>
      <c r="B186" s="19" t="s">
        <v>19</v>
      </c>
      <c r="C186" s="17">
        <v>1</v>
      </c>
      <c r="D186" s="11" t="s">
        <v>35</v>
      </c>
      <c r="E186" s="20">
        <v>4724.91</v>
      </c>
      <c r="F186" s="13">
        <f t="shared" si="7"/>
        <v>78.748499999999993</v>
      </c>
      <c r="G186" s="13">
        <f t="shared" si="9"/>
        <v>2204.9579999999996</v>
      </c>
      <c r="H186" s="15">
        <f t="shared" si="8"/>
        <v>2519.9520000000002</v>
      </c>
    </row>
    <row r="187" spans="1:8" ht="63.75" x14ac:dyDescent="0.25">
      <c r="A187" s="10">
        <v>44446</v>
      </c>
      <c r="B187" s="19" t="s">
        <v>19</v>
      </c>
      <c r="C187" s="17">
        <v>1</v>
      </c>
      <c r="D187" s="11" t="s">
        <v>35</v>
      </c>
      <c r="E187" s="20">
        <v>4724.91</v>
      </c>
      <c r="F187" s="13">
        <f t="shared" si="7"/>
        <v>78.748499999999993</v>
      </c>
      <c r="G187" s="13">
        <f t="shared" si="9"/>
        <v>2204.9579999999996</v>
      </c>
      <c r="H187" s="15">
        <f t="shared" si="8"/>
        <v>2519.9520000000002</v>
      </c>
    </row>
    <row r="188" spans="1:8" ht="63.75" x14ac:dyDescent="0.25">
      <c r="A188" s="10">
        <v>44446</v>
      </c>
      <c r="B188" s="19" t="s">
        <v>19</v>
      </c>
      <c r="C188" s="17">
        <v>1</v>
      </c>
      <c r="D188" s="11" t="s">
        <v>35</v>
      </c>
      <c r="E188" s="20">
        <v>4724.91</v>
      </c>
      <c r="F188" s="13">
        <f t="shared" si="7"/>
        <v>78.748499999999993</v>
      </c>
      <c r="G188" s="13">
        <f t="shared" si="9"/>
        <v>2204.9579999999996</v>
      </c>
      <c r="H188" s="15">
        <f t="shared" si="8"/>
        <v>2519.9520000000002</v>
      </c>
    </row>
    <row r="189" spans="1:8" ht="63.75" x14ac:dyDescent="0.25">
      <c r="A189" s="10">
        <v>44446</v>
      </c>
      <c r="B189" s="19" t="s">
        <v>19</v>
      </c>
      <c r="C189" s="17">
        <v>1</v>
      </c>
      <c r="D189" s="11" t="s">
        <v>35</v>
      </c>
      <c r="E189" s="20">
        <v>4724.91</v>
      </c>
      <c r="F189" s="13">
        <f t="shared" si="7"/>
        <v>78.748499999999993</v>
      </c>
      <c r="G189" s="13">
        <f t="shared" si="9"/>
        <v>2204.9579999999996</v>
      </c>
      <c r="H189" s="15">
        <f t="shared" si="8"/>
        <v>2519.9520000000002</v>
      </c>
    </row>
    <row r="190" spans="1:8" ht="63.75" x14ac:dyDescent="0.25">
      <c r="A190" s="10">
        <v>44446</v>
      </c>
      <c r="B190" s="19" t="s">
        <v>19</v>
      </c>
      <c r="C190" s="17">
        <v>1</v>
      </c>
      <c r="D190" s="11" t="s">
        <v>35</v>
      </c>
      <c r="E190" s="20">
        <v>4724.91</v>
      </c>
      <c r="F190" s="13">
        <f t="shared" si="7"/>
        <v>78.748499999999993</v>
      </c>
      <c r="G190" s="13">
        <f t="shared" si="9"/>
        <v>2204.9579999999996</v>
      </c>
      <c r="H190" s="15">
        <f t="shared" si="8"/>
        <v>2519.9520000000002</v>
      </c>
    </row>
    <row r="191" spans="1:8" ht="63.75" x14ac:dyDescent="0.25">
      <c r="A191" s="10">
        <v>44446</v>
      </c>
      <c r="B191" s="19" t="s">
        <v>19</v>
      </c>
      <c r="C191" s="17">
        <v>1</v>
      </c>
      <c r="D191" s="11" t="s">
        <v>35</v>
      </c>
      <c r="E191" s="20">
        <v>4724.91</v>
      </c>
      <c r="F191" s="13">
        <f t="shared" si="7"/>
        <v>78.748499999999993</v>
      </c>
      <c r="G191" s="13">
        <f t="shared" si="9"/>
        <v>2204.9579999999996</v>
      </c>
      <c r="H191" s="15">
        <f t="shared" si="8"/>
        <v>2519.9520000000002</v>
      </c>
    </row>
    <row r="192" spans="1:8" ht="63.75" x14ac:dyDescent="0.25">
      <c r="A192" s="10">
        <v>44446</v>
      </c>
      <c r="B192" s="19" t="s">
        <v>19</v>
      </c>
      <c r="C192" s="17">
        <v>1</v>
      </c>
      <c r="D192" s="11" t="s">
        <v>35</v>
      </c>
      <c r="E192" s="20">
        <v>4724.91</v>
      </c>
      <c r="F192" s="13">
        <f t="shared" si="7"/>
        <v>78.748499999999993</v>
      </c>
      <c r="G192" s="13">
        <f t="shared" si="9"/>
        <v>2204.9579999999996</v>
      </c>
      <c r="H192" s="15">
        <f t="shared" si="8"/>
        <v>2519.9520000000002</v>
      </c>
    </row>
    <row r="193" spans="1:8" ht="63.75" x14ac:dyDescent="0.25">
      <c r="A193" s="10">
        <v>44446</v>
      </c>
      <c r="B193" s="19" t="s">
        <v>19</v>
      </c>
      <c r="C193" s="17">
        <v>1</v>
      </c>
      <c r="D193" s="11" t="s">
        <v>35</v>
      </c>
      <c r="E193" s="20">
        <v>4724.91</v>
      </c>
      <c r="F193" s="13">
        <f t="shared" si="7"/>
        <v>78.748499999999993</v>
      </c>
      <c r="G193" s="13">
        <f t="shared" si="9"/>
        <v>2204.9579999999996</v>
      </c>
      <c r="H193" s="15">
        <f t="shared" si="8"/>
        <v>2519.9520000000002</v>
      </c>
    </row>
    <row r="194" spans="1:8" ht="63.75" x14ac:dyDescent="0.25">
      <c r="A194" s="10">
        <v>44446</v>
      </c>
      <c r="B194" s="19" t="s">
        <v>19</v>
      </c>
      <c r="C194" s="17">
        <v>1</v>
      </c>
      <c r="D194" s="11" t="s">
        <v>35</v>
      </c>
      <c r="E194" s="20">
        <v>4724.91</v>
      </c>
      <c r="F194" s="13">
        <f t="shared" si="7"/>
        <v>78.748499999999993</v>
      </c>
      <c r="G194" s="13">
        <f t="shared" si="9"/>
        <v>2204.9579999999996</v>
      </c>
      <c r="H194" s="15">
        <f t="shared" si="8"/>
        <v>2519.9520000000002</v>
      </c>
    </row>
    <row r="195" spans="1:8" ht="63.75" x14ac:dyDescent="0.25">
      <c r="A195" s="10">
        <v>44446</v>
      </c>
      <c r="B195" s="19" t="s">
        <v>19</v>
      </c>
      <c r="C195" s="17">
        <v>1</v>
      </c>
      <c r="D195" s="11" t="s">
        <v>35</v>
      </c>
      <c r="E195" s="20">
        <v>4724.91</v>
      </c>
      <c r="F195" s="13">
        <f t="shared" si="7"/>
        <v>78.748499999999993</v>
      </c>
      <c r="G195" s="13">
        <f t="shared" si="9"/>
        <v>2204.9579999999996</v>
      </c>
      <c r="H195" s="15">
        <f t="shared" si="8"/>
        <v>2519.9520000000002</v>
      </c>
    </row>
    <row r="196" spans="1:8" ht="63.75" x14ac:dyDescent="0.25">
      <c r="A196" s="10">
        <v>44446</v>
      </c>
      <c r="B196" s="19" t="s">
        <v>19</v>
      </c>
      <c r="C196" s="17">
        <v>1</v>
      </c>
      <c r="D196" s="11" t="s">
        <v>35</v>
      </c>
      <c r="E196" s="20">
        <v>4724.91</v>
      </c>
      <c r="F196" s="13">
        <f t="shared" si="7"/>
        <v>78.748499999999993</v>
      </c>
      <c r="G196" s="13">
        <f t="shared" si="9"/>
        <v>2204.9579999999996</v>
      </c>
      <c r="H196" s="15">
        <f t="shared" si="8"/>
        <v>2519.9520000000002</v>
      </c>
    </row>
    <row r="197" spans="1:8" ht="63.75" x14ac:dyDescent="0.25">
      <c r="A197" s="10">
        <v>44446</v>
      </c>
      <c r="B197" s="19" t="s">
        <v>19</v>
      </c>
      <c r="C197" s="17">
        <v>1</v>
      </c>
      <c r="D197" s="11" t="s">
        <v>35</v>
      </c>
      <c r="E197" s="20">
        <v>4724.91</v>
      </c>
      <c r="F197" s="13">
        <f t="shared" si="7"/>
        <v>78.748499999999993</v>
      </c>
      <c r="G197" s="13">
        <f t="shared" si="9"/>
        <v>2204.9579999999996</v>
      </c>
      <c r="H197" s="15">
        <f t="shared" si="8"/>
        <v>2519.9520000000002</v>
      </c>
    </row>
    <row r="198" spans="1:8" ht="63.75" x14ac:dyDescent="0.25">
      <c r="A198" s="10">
        <v>44446</v>
      </c>
      <c r="B198" s="19" t="s">
        <v>19</v>
      </c>
      <c r="C198" s="17">
        <v>1</v>
      </c>
      <c r="D198" s="11" t="s">
        <v>35</v>
      </c>
      <c r="E198" s="20">
        <v>4724.91</v>
      </c>
      <c r="F198" s="13">
        <f t="shared" si="7"/>
        <v>78.748499999999993</v>
      </c>
      <c r="G198" s="13">
        <f t="shared" si="9"/>
        <v>2204.9579999999996</v>
      </c>
      <c r="H198" s="15">
        <f t="shared" si="8"/>
        <v>2519.9520000000002</v>
      </c>
    </row>
    <row r="199" spans="1:8" ht="63.75" x14ac:dyDescent="0.25">
      <c r="A199" s="10">
        <v>44446</v>
      </c>
      <c r="B199" s="19" t="s">
        <v>19</v>
      </c>
      <c r="C199" s="17">
        <v>1</v>
      </c>
      <c r="D199" s="11" t="s">
        <v>35</v>
      </c>
      <c r="E199" s="20">
        <v>4724.91</v>
      </c>
      <c r="F199" s="13">
        <f t="shared" si="7"/>
        <v>78.748499999999993</v>
      </c>
      <c r="G199" s="13">
        <f t="shared" si="9"/>
        <v>2204.9579999999996</v>
      </c>
      <c r="H199" s="15">
        <f t="shared" si="8"/>
        <v>2519.9520000000002</v>
      </c>
    </row>
    <row r="200" spans="1:8" ht="63.75" x14ac:dyDescent="0.25">
      <c r="A200" s="10">
        <v>44446</v>
      </c>
      <c r="B200" s="19" t="s">
        <v>19</v>
      </c>
      <c r="C200" s="17">
        <v>1</v>
      </c>
      <c r="D200" s="11" t="s">
        <v>35</v>
      </c>
      <c r="E200" s="20">
        <v>4724.91</v>
      </c>
      <c r="F200" s="13">
        <f t="shared" si="7"/>
        <v>78.748499999999993</v>
      </c>
      <c r="G200" s="13">
        <f t="shared" si="9"/>
        <v>2204.9579999999996</v>
      </c>
      <c r="H200" s="15">
        <f t="shared" si="8"/>
        <v>2519.9520000000002</v>
      </c>
    </row>
    <row r="201" spans="1:8" ht="63.75" x14ac:dyDescent="0.25">
      <c r="A201" s="10">
        <v>44446</v>
      </c>
      <c r="B201" s="19" t="s">
        <v>19</v>
      </c>
      <c r="C201" s="17">
        <v>1</v>
      </c>
      <c r="D201" s="11" t="s">
        <v>35</v>
      </c>
      <c r="E201" s="20">
        <v>4724.91</v>
      </c>
      <c r="F201" s="13">
        <f t="shared" si="7"/>
        <v>78.748499999999993</v>
      </c>
      <c r="G201" s="13">
        <f t="shared" si="9"/>
        <v>2204.9579999999996</v>
      </c>
      <c r="H201" s="15">
        <f t="shared" si="8"/>
        <v>2519.9520000000002</v>
      </c>
    </row>
    <row r="202" spans="1:8" ht="63.75" x14ac:dyDescent="0.25">
      <c r="A202" s="10">
        <v>44446</v>
      </c>
      <c r="B202" s="19" t="s">
        <v>19</v>
      </c>
      <c r="C202" s="17">
        <v>1</v>
      </c>
      <c r="D202" s="11" t="s">
        <v>35</v>
      </c>
      <c r="E202" s="20">
        <v>4724.91</v>
      </c>
      <c r="F202" s="13">
        <f t="shared" si="7"/>
        <v>78.748499999999993</v>
      </c>
      <c r="G202" s="13">
        <f t="shared" si="9"/>
        <v>2204.9579999999996</v>
      </c>
      <c r="H202" s="15">
        <f t="shared" si="8"/>
        <v>2519.9520000000002</v>
      </c>
    </row>
    <row r="203" spans="1:8" ht="63.75" x14ac:dyDescent="0.25">
      <c r="A203" s="10">
        <v>44446</v>
      </c>
      <c r="B203" s="19" t="s">
        <v>19</v>
      </c>
      <c r="C203" s="17">
        <v>1</v>
      </c>
      <c r="D203" s="11" t="s">
        <v>35</v>
      </c>
      <c r="E203" s="20">
        <v>4724.91</v>
      </c>
      <c r="F203" s="13">
        <f t="shared" si="7"/>
        <v>78.748499999999993</v>
      </c>
      <c r="G203" s="13">
        <f t="shared" si="9"/>
        <v>2204.9579999999996</v>
      </c>
      <c r="H203" s="15">
        <f t="shared" si="8"/>
        <v>2519.9520000000002</v>
      </c>
    </row>
    <row r="204" spans="1:8" ht="63.75" x14ac:dyDescent="0.25">
      <c r="A204" s="10">
        <v>44446</v>
      </c>
      <c r="B204" s="19" t="s">
        <v>19</v>
      </c>
      <c r="C204" s="17">
        <v>1</v>
      </c>
      <c r="D204" s="11" t="s">
        <v>35</v>
      </c>
      <c r="E204" s="20">
        <v>4724.91</v>
      </c>
      <c r="F204" s="13">
        <f t="shared" si="7"/>
        <v>78.748499999999993</v>
      </c>
      <c r="G204" s="13">
        <f t="shared" si="9"/>
        <v>2204.9579999999996</v>
      </c>
      <c r="H204" s="15">
        <f t="shared" si="8"/>
        <v>2519.9520000000002</v>
      </c>
    </row>
    <row r="205" spans="1:8" ht="63.75" x14ac:dyDescent="0.25">
      <c r="A205" s="10">
        <v>44446</v>
      </c>
      <c r="B205" s="19" t="s">
        <v>19</v>
      </c>
      <c r="C205" s="17">
        <v>1</v>
      </c>
      <c r="D205" s="11" t="s">
        <v>35</v>
      </c>
      <c r="E205" s="20">
        <v>4724.91</v>
      </c>
      <c r="F205" s="13">
        <f t="shared" si="7"/>
        <v>78.748499999999993</v>
      </c>
      <c r="G205" s="13">
        <f t="shared" si="9"/>
        <v>2204.9579999999996</v>
      </c>
      <c r="H205" s="15">
        <f t="shared" si="8"/>
        <v>2519.9520000000002</v>
      </c>
    </row>
    <row r="206" spans="1:8" ht="63.75" x14ac:dyDescent="0.25">
      <c r="A206" s="10">
        <v>44446</v>
      </c>
      <c r="B206" s="19" t="s">
        <v>19</v>
      </c>
      <c r="C206" s="17">
        <v>1</v>
      </c>
      <c r="D206" s="11" t="s">
        <v>35</v>
      </c>
      <c r="E206" s="20">
        <v>4724.91</v>
      </c>
      <c r="F206" s="13">
        <f t="shared" si="7"/>
        <v>78.748499999999993</v>
      </c>
      <c r="G206" s="13">
        <f t="shared" si="9"/>
        <v>2204.9579999999996</v>
      </c>
      <c r="H206" s="15">
        <f t="shared" si="8"/>
        <v>2519.9520000000002</v>
      </c>
    </row>
    <row r="207" spans="1:8" ht="63.75" x14ac:dyDescent="0.25">
      <c r="A207" s="10">
        <v>44446</v>
      </c>
      <c r="B207" s="19" t="s">
        <v>19</v>
      </c>
      <c r="C207" s="17">
        <v>1</v>
      </c>
      <c r="D207" s="11" t="s">
        <v>35</v>
      </c>
      <c r="E207" s="20">
        <v>4724.91</v>
      </c>
      <c r="F207" s="13">
        <f t="shared" si="7"/>
        <v>78.748499999999993</v>
      </c>
      <c r="G207" s="13">
        <f t="shared" si="9"/>
        <v>2204.9579999999996</v>
      </c>
      <c r="H207" s="15">
        <f t="shared" si="8"/>
        <v>2519.9520000000002</v>
      </c>
    </row>
    <row r="208" spans="1:8" ht="63.75" x14ac:dyDescent="0.25">
      <c r="A208" s="10">
        <v>44446</v>
      </c>
      <c r="B208" s="19" t="s">
        <v>19</v>
      </c>
      <c r="C208" s="17">
        <v>1</v>
      </c>
      <c r="D208" s="11" t="s">
        <v>35</v>
      </c>
      <c r="E208" s="20">
        <v>4724.91</v>
      </c>
      <c r="F208" s="13">
        <f t="shared" ref="F208:F271" si="10">+E208/60</f>
        <v>78.748499999999993</v>
      </c>
      <c r="G208" s="13">
        <f t="shared" si="9"/>
        <v>2204.9579999999996</v>
      </c>
      <c r="H208" s="15">
        <f t="shared" ref="H208:H271" si="11">+E208-G208</f>
        <v>2519.9520000000002</v>
      </c>
    </row>
    <row r="209" spans="1:8" ht="63.75" x14ac:dyDescent="0.25">
      <c r="A209" s="10">
        <v>44446</v>
      </c>
      <c r="B209" s="19" t="s">
        <v>19</v>
      </c>
      <c r="C209" s="17">
        <v>1</v>
      </c>
      <c r="D209" s="11" t="s">
        <v>35</v>
      </c>
      <c r="E209" s="20">
        <v>4724.91</v>
      </c>
      <c r="F209" s="13">
        <f t="shared" si="10"/>
        <v>78.748499999999993</v>
      </c>
      <c r="G209" s="13">
        <f t="shared" si="9"/>
        <v>2204.9579999999996</v>
      </c>
      <c r="H209" s="15">
        <f t="shared" si="11"/>
        <v>2519.9520000000002</v>
      </c>
    </row>
    <row r="210" spans="1:8" ht="63.75" x14ac:dyDescent="0.25">
      <c r="A210" s="10">
        <v>44446</v>
      </c>
      <c r="B210" s="19" t="s">
        <v>19</v>
      </c>
      <c r="C210" s="17">
        <v>1</v>
      </c>
      <c r="D210" s="11" t="s">
        <v>35</v>
      </c>
      <c r="E210" s="20">
        <v>4724.91</v>
      </c>
      <c r="F210" s="13">
        <f t="shared" si="10"/>
        <v>78.748499999999993</v>
      </c>
      <c r="G210" s="13">
        <f t="shared" si="9"/>
        <v>2204.9579999999996</v>
      </c>
      <c r="H210" s="15">
        <f t="shared" si="11"/>
        <v>2519.9520000000002</v>
      </c>
    </row>
    <row r="211" spans="1:8" ht="63.75" x14ac:dyDescent="0.25">
      <c r="A211" s="10">
        <v>44446</v>
      </c>
      <c r="B211" s="19" t="s">
        <v>19</v>
      </c>
      <c r="C211" s="17">
        <v>1</v>
      </c>
      <c r="D211" s="11" t="s">
        <v>35</v>
      </c>
      <c r="E211" s="20">
        <v>4724.91</v>
      </c>
      <c r="F211" s="13">
        <f t="shared" si="10"/>
        <v>78.748499999999993</v>
      </c>
      <c r="G211" s="13">
        <f t="shared" si="9"/>
        <v>2204.9579999999996</v>
      </c>
      <c r="H211" s="15">
        <f t="shared" si="11"/>
        <v>2519.9520000000002</v>
      </c>
    </row>
    <row r="212" spans="1:8" ht="63.75" x14ac:dyDescent="0.25">
      <c r="A212" s="10">
        <v>44446</v>
      </c>
      <c r="B212" s="19" t="s">
        <v>19</v>
      </c>
      <c r="C212" s="17">
        <v>1</v>
      </c>
      <c r="D212" s="11" t="s">
        <v>35</v>
      </c>
      <c r="E212" s="20">
        <v>4724.91</v>
      </c>
      <c r="F212" s="13">
        <f t="shared" si="10"/>
        <v>78.748499999999993</v>
      </c>
      <c r="G212" s="13">
        <f t="shared" si="9"/>
        <v>2204.9579999999996</v>
      </c>
      <c r="H212" s="15">
        <f t="shared" si="11"/>
        <v>2519.9520000000002</v>
      </c>
    </row>
    <row r="213" spans="1:8" ht="63.75" x14ac:dyDescent="0.25">
      <c r="A213" s="10">
        <v>44446</v>
      </c>
      <c r="B213" s="19" t="s">
        <v>19</v>
      </c>
      <c r="C213" s="17">
        <v>1</v>
      </c>
      <c r="D213" s="11" t="s">
        <v>35</v>
      </c>
      <c r="E213" s="20">
        <v>4724.91</v>
      </c>
      <c r="F213" s="13">
        <f t="shared" si="10"/>
        <v>78.748499999999993</v>
      </c>
      <c r="G213" s="13">
        <f t="shared" si="9"/>
        <v>2204.9579999999996</v>
      </c>
      <c r="H213" s="15">
        <f t="shared" si="11"/>
        <v>2519.9520000000002</v>
      </c>
    </row>
    <row r="214" spans="1:8" ht="63.75" x14ac:dyDescent="0.25">
      <c r="A214" s="10">
        <v>44446</v>
      </c>
      <c r="B214" s="19" t="s">
        <v>19</v>
      </c>
      <c r="C214" s="17">
        <v>1</v>
      </c>
      <c r="D214" s="11" t="s">
        <v>35</v>
      </c>
      <c r="E214" s="20">
        <v>4724.91</v>
      </c>
      <c r="F214" s="13">
        <f t="shared" si="10"/>
        <v>78.748499999999993</v>
      </c>
      <c r="G214" s="13">
        <f t="shared" si="9"/>
        <v>2204.9579999999996</v>
      </c>
      <c r="H214" s="15">
        <f t="shared" si="11"/>
        <v>2519.9520000000002</v>
      </c>
    </row>
    <row r="215" spans="1:8" ht="63.75" x14ac:dyDescent="0.25">
      <c r="A215" s="10">
        <v>44446</v>
      </c>
      <c r="B215" s="19" t="s">
        <v>19</v>
      </c>
      <c r="C215" s="17">
        <v>1</v>
      </c>
      <c r="D215" s="11" t="s">
        <v>35</v>
      </c>
      <c r="E215" s="20">
        <v>4724.91</v>
      </c>
      <c r="F215" s="13">
        <f t="shared" si="10"/>
        <v>78.748499999999993</v>
      </c>
      <c r="G215" s="13">
        <f t="shared" si="9"/>
        <v>2204.9579999999996</v>
      </c>
      <c r="H215" s="15">
        <f t="shared" si="11"/>
        <v>2519.9520000000002</v>
      </c>
    </row>
    <row r="216" spans="1:8" ht="63.75" x14ac:dyDescent="0.25">
      <c r="A216" s="10">
        <v>44446</v>
      </c>
      <c r="B216" s="19" t="s">
        <v>19</v>
      </c>
      <c r="C216" s="17">
        <v>1</v>
      </c>
      <c r="D216" s="11" t="s">
        <v>35</v>
      </c>
      <c r="E216" s="20">
        <v>4724.91</v>
      </c>
      <c r="F216" s="13">
        <f t="shared" si="10"/>
        <v>78.748499999999993</v>
      </c>
      <c r="G216" s="13">
        <f t="shared" si="9"/>
        <v>2204.9579999999996</v>
      </c>
      <c r="H216" s="15">
        <f t="shared" si="11"/>
        <v>2519.9520000000002</v>
      </c>
    </row>
    <row r="217" spans="1:8" ht="63.75" x14ac:dyDescent="0.25">
      <c r="A217" s="10">
        <v>44446</v>
      </c>
      <c r="B217" s="19" t="s">
        <v>19</v>
      </c>
      <c r="C217" s="17">
        <v>1</v>
      </c>
      <c r="D217" s="11" t="s">
        <v>35</v>
      </c>
      <c r="E217" s="20">
        <v>4724.91</v>
      </c>
      <c r="F217" s="13">
        <f t="shared" si="10"/>
        <v>78.748499999999993</v>
      </c>
      <c r="G217" s="13">
        <f t="shared" si="9"/>
        <v>2204.9579999999996</v>
      </c>
      <c r="H217" s="15">
        <f t="shared" si="11"/>
        <v>2519.9520000000002</v>
      </c>
    </row>
    <row r="218" spans="1:8" ht="63.75" x14ac:dyDescent="0.25">
      <c r="A218" s="10">
        <v>44446</v>
      </c>
      <c r="B218" s="19" t="s">
        <v>19</v>
      </c>
      <c r="C218" s="17">
        <v>1</v>
      </c>
      <c r="D218" s="11" t="s">
        <v>35</v>
      </c>
      <c r="E218" s="20">
        <v>4724.91</v>
      </c>
      <c r="F218" s="13">
        <f t="shared" si="10"/>
        <v>78.748499999999993</v>
      </c>
      <c r="G218" s="13">
        <f t="shared" si="9"/>
        <v>2204.9579999999996</v>
      </c>
      <c r="H218" s="15">
        <f t="shared" si="11"/>
        <v>2519.9520000000002</v>
      </c>
    </row>
    <row r="219" spans="1:8" ht="63.75" x14ac:dyDescent="0.25">
      <c r="A219" s="10">
        <v>44446</v>
      </c>
      <c r="B219" s="19" t="s">
        <v>19</v>
      </c>
      <c r="C219" s="17">
        <v>1</v>
      </c>
      <c r="D219" s="11" t="s">
        <v>35</v>
      </c>
      <c r="E219" s="20">
        <v>4724.91</v>
      </c>
      <c r="F219" s="13">
        <f t="shared" si="10"/>
        <v>78.748499999999993</v>
      </c>
      <c r="G219" s="13">
        <f t="shared" si="9"/>
        <v>2204.9579999999996</v>
      </c>
      <c r="H219" s="15">
        <f t="shared" si="11"/>
        <v>2519.9520000000002</v>
      </c>
    </row>
    <row r="220" spans="1:8" ht="63.75" x14ac:dyDescent="0.25">
      <c r="A220" s="10">
        <v>44446</v>
      </c>
      <c r="B220" s="19" t="s">
        <v>19</v>
      </c>
      <c r="C220" s="17">
        <v>1</v>
      </c>
      <c r="D220" s="11" t="s">
        <v>35</v>
      </c>
      <c r="E220" s="20">
        <v>4724.91</v>
      </c>
      <c r="F220" s="13">
        <f t="shared" si="10"/>
        <v>78.748499999999993</v>
      </c>
      <c r="G220" s="13">
        <f t="shared" ref="G220:G283" si="12">+F220*28</f>
        <v>2204.9579999999996</v>
      </c>
      <c r="H220" s="15">
        <f t="shared" si="11"/>
        <v>2519.9520000000002</v>
      </c>
    </row>
    <row r="221" spans="1:8" ht="63.75" x14ac:dyDescent="0.25">
      <c r="A221" s="10">
        <v>44446</v>
      </c>
      <c r="B221" s="19" t="s">
        <v>19</v>
      </c>
      <c r="C221" s="17">
        <v>1</v>
      </c>
      <c r="D221" s="11" t="s">
        <v>35</v>
      </c>
      <c r="E221" s="20">
        <v>4724.91</v>
      </c>
      <c r="F221" s="13">
        <f t="shared" si="10"/>
        <v>78.748499999999993</v>
      </c>
      <c r="G221" s="13">
        <f t="shared" si="12"/>
        <v>2204.9579999999996</v>
      </c>
      <c r="H221" s="15">
        <f t="shared" si="11"/>
        <v>2519.9520000000002</v>
      </c>
    </row>
    <row r="222" spans="1:8" ht="63.75" x14ac:dyDescent="0.25">
      <c r="A222" s="10">
        <v>44446</v>
      </c>
      <c r="B222" s="19" t="s">
        <v>19</v>
      </c>
      <c r="C222" s="17">
        <v>1</v>
      </c>
      <c r="D222" s="11" t="s">
        <v>35</v>
      </c>
      <c r="E222" s="20">
        <v>4724.91</v>
      </c>
      <c r="F222" s="13">
        <f t="shared" si="10"/>
        <v>78.748499999999993</v>
      </c>
      <c r="G222" s="13">
        <f t="shared" si="12"/>
        <v>2204.9579999999996</v>
      </c>
      <c r="H222" s="15">
        <f t="shared" si="11"/>
        <v>2519.9520000000002</v>
      </c>
    </row>
    <row r="223" spans="1:8" ht="63.75" x14ac:dyDescent="0.25">
      <c r="A223" s="10">
        <v>44446</v>
      </c>
      <c r="B223" s="19" t="s">
        <v>19</v>
      </c>
      <c r="C223" s="17">
        <v>1</v>
      </c>
      <c r="D223" s="11" t="s">
        <v>35</v>
      </c>
      <c r="E223" s="20">
        <v>4724.91</v>
      </c>
      <c r="F223" s="13">
        <f t="shared" si="10"/>
        <v>78.748499999999993</v>
      </c>
      <c r="G223" s="13">
        <f t="shared" si="12"/>
        <v>2204.9579999999996</v>
      </c>
      <c r="H223" s="15">
        <f t="shared" si="11"/>
        <v>2519.9520000000002</v>
      </c>
    </row>
    <row r="224" spans="1:8" ht="63.75" x14ac:dyDescent="0.25">
      <c r="A224" s="10">
        <v>44446</v>
      </c>
      <c r="B224" s="19" t="s">
        <v>19</v>
      </c>
      <c r="C224" s="17">
        <v>1</v>
      </c>
      <c r="D224" s="11" t="s">
        <v>35</v>
      </c>
      <c r="E224" s="20">
        <v>4724.91</v>
      </c>
      <c r="F224" s="13">
        <f t="shared" si="10"/>
        <v>78.748499999999993</v>
      </c>
      <c r="G224" s="13">
        <f t="shared" si="12"/>
        <v>2204.9579999999996</v>
      </c>
      <c r="H224" s="15">
        <f t="shared" si="11"/>
        <v>2519.9520000000002</v>
      </c>
    </row>
    <row r="225" spans="1:8" ht="63.75" x14ac:dyDescent="0.25">
      <c r="A225" s="10">
        <v>44446</v>
      </c>
      <c r="B225" s="19" t="s">
        <v>19</v>
      </c>
      <c r="C225" s="17">
        <v>1</v>
      </c>
      <c r="D225" s="11" t="s">
        <v>35</v>
      </c>
      <c r="E225" s="20">
        <v>4724.91</v>
      </c>
      <c r="F225" s="13">
        <f t="shared" si="10"/>
        <v>78.748499999999993</v>
      </c>
      <c r="G225" s="13">
        <f t="shared" si="12"/>
        <v>2204.9579999999996</v>
      </c>
      <c r="H225" s="15">
        <f t="shared" si="11"/>
        <v>2519.9520000000002</v>
      </c>
    </row>
    <row r="226" spans="1:8" ht="63.75" x14ac:dyDescent="0.25">
      <c r="A226" s="10">
        <v>44446</v>
      </c>
      <c r="B226" s="19" t="s">
        <v>19</v>
      </c>
      <c r="C226" s="17">
        <v>1</v>
      </c>
      <c r="D226" s="11" t="s">
        <v>35</v>
      </c>
      <c r="E226" s="20">
        <v>4724.91</v>
      </c>
      <c r="F226" s="13">
        <f t="shared" si="10"/>
        <v>78.748499999999993</v>
      </c>
      <c r="G226" s="13">
        <f t="shared" si="12"/>
        <v>2204.9579999999996</v>
      </c>
      <c r="H226" s="15">
        <f t="shared" si="11"/>
        <v>2519.9520000000002</v>
      </c>
    </row>
    <row r="227" spans="1:8" ht="63.75" x14ac:dyDescent="0.25">
      <c r="A227" s="10">
        <v>44446</v>
      </c>
      <c r="B227" s="19" t="s">
        <v>19</v>
      </c>
      <c r="C227" s="17">
        <v>1</v>
      </c>
      <c r="D227" s="11" t="s">
        <v>35</v>
      </c>
      <c r="E227" s="20">
        <v>4724.91</v>
      </c>
      <c r="F227" s="13">
        <f t="shared" si="10"/>
        <v>78.748499999999993</v>
      </c>
      <c r="G227" s="13">
        <f t="shared" si="12"/>
        <v>2204.9579999999996</v>
      </c>
      <c r="H227" s="15">
        <f t="shared" si="11"/>
        <v>2519.9520000000002</v>
      </c>
    </row>
    <row r="228" spans="1:8" ht="63.75" x14ac:dyDescent="0.25">
      <c r="A228" s="10">
        <v>44446</v>
      </c>
      <c r="B228" s="19" t="s">
        <v>19</v>
      </c>
      <c r="C228" s="17">
        <v>1</v>
      </c>
      <c r="D228" s="11" t="s">
        <v>35</v>
      </c>
      <c r="E228" s="20">
        <v>4724.91</v>
      </c>
      <c r="F228" s="13">
        <f t="shared" si="10"/>
        <v>78.748499999999993</v>
      </c>
      <c r="G228" s="13">
        <f t="shared" si="12"/>
        <v>2204.9579999999996</v>
      </c>
      <c r="H228" s="15">
        <f t="shared" si="11"/>
        <v>2519.9520000000002</v>
      </c>
    </row>
    <row r="229" spans="1:8" ht="63.75" x14ac:dyDescent="0.25">
      <c r="A229" s="10">
        <v>44446</v>
      </c>
      <c r="B229" s="19" t="s">
        <v>19</v>
      </c>
      <c r="C229" s="17">
        <v>1</v>
      </c>
      <c r="D229" s="11" t="s">
        <v>35</v>
      </c>
      <c r="E229" s="20">
        <v>4724.91</v>
      </c>
      <c r="F229" s="13">
        <f t="shared" si="10"/>
        <v>78.748499999999993</v>
      </c>
      <c r="G229" s="13">
        <f t="shared" si="12"/>
        <v>2204.9579999999996</v>
      </c>
      <c r="H229" s="15">
        <f t="shared" si="11"/>
        <v>2519.9520000000002</v>
      </c>
    </row>
    <row r="230" spans="1:8" ht="63.75" x14ac:dyDescent="0.25">
      <c r="A230" s="10">
        <v>44446</v>
      </c>
      <c r="B230" s="19" t="s">
        <v>19</v>
      </c>
      <c r="C230" s="17">
        <v>1</v>
      </c>
      <c r="D230" s="11" t="s">
        <v>35</v>
      </c>
      <c r="E230" s="20">
        <v>4724.91</v>
      </c>
      <c r="F230" s="13">
        <f t="shared" si="10"/>
        <v>78.748499999999993</v>
      </c>
      <c r="G230" s="13">
        <f t="shared" si="12"/>
        <v>2204.9579999999996</v>
      </c>
      <c r="H230" s="15">
        <f t="shared" si="11"/>
        <v>2519.9520000000002</v>
      </c>
    </row>
    <row r="231" spans="1:8" ht="63.75" x14ac:dyDescent="0.25">
      <c r="A231" s="10">
        <v>44446</v>
      </c>
      <c r="B231" s="19" t="s">
        <v>19</v>
      </c>
      <c r="C231" s="17">
        <v>1</v>
      </c>
      <c r="D231" s="11" t="s">
        <v>35</v>
      </c>
      <c r="E231" s="20">
        <v>4724.91</v>
      </c>
      <c r="F231" s="13">
        <f t="shared" si="10"/>
        <v>78.748499999999993</v>
      </c>
      <c r="G231" s="13">
        <f t="shared" si="12"/>
        <v>2204.9579999999996</v>
      </c>
      <c r="H231" s="15">
        <f t="shared" si="11"/>
        <v>2519.9520000000002</v>
      </c>
    </row>
    <row r="232" spans="1:8" ht="63.75" x14ac:dyDescent="0.25">
      <c r="A232" s="10">
        <v>44446</v>
      </c>
      <c r="B232" s="19" t="s">
        <v>19</v>
      </c>
      <c r="C232" s="17">
        <v>1</v>
      </c>
      <c r="D232" s="11" t="s">
        <v>35</v>
      </c>
      <c r="E232" s="20">
        <v>4724.91</v>
      </c>
      <c r="F232" s="13">
        <f t="shared" si="10"/>
        <v>78.748499999999993</v>
      </c>
      <c r="G232" s="13">
        <f t="shared" si="12"/>
        <v>2204.9579999999996</v>
      </c>
      <c r="H232" s="15">
        <f t="shared" si="11"/>
        <v>2519.9520000000002</v>
      </c>
    </row>
    <row r="233" spans="1:8" ht="63.75" x14ac:dyDescent="0.25">
      <c r="A233" s="10">
        <v>44446</v>
      </c>
      <c r="B233" s="19" t="s">
        <v>19</v>
      </c>
      <c r="C233" s="17">
        <v>1</v>
      </c>
      <c r="D233" s="11" t="s">
        <v>35</v>
      </c>
      <c r="E233" s="20">
        <v>4724.91</v>
      </c>
      <c r="F233" s="13">
        <f t="shared" si="10"/>
        <v>78.748499999999993</v>
      </c>
      <c r="G233" s="13">
        <f t="shared" si="12"/>
        <v>2204.9579999999996</v>
      </c>
      <c r="H233" s="15">
        <f t="shared" si="11"/>
        <v>2519.9520000000002</v>
      </c>
    </row>
    <row r="234" spans="1:8" ht="63.75" x14ac:dyDescent="0.25">
      <c r="A234" s="10">
        <v>44446</v>
      </c>
      <c r="B234" s="19" t="s">
        <v>19</v>
      </c>
      <c r="C234" s="17">
        <v>1</v>
      </c>
      <c r="D234" s="11" t="s">
        <v>35</v>
      </c>
      <c r="E234" s="20">
        <v>4724.91</v>
      </c>
      <c r="F234" s="13">
        <f t="shared" si="10"/>
        <v>78.748499999999993</v>
      </c>
      <c r="G234" s="13">
        <f t="shared" si="12"/>
        <v>2204.9579999999996</v>
      </c>
      <c r="H234" s="15">
        <f t="shared" si="11"/>
        <v>2519.9520000000002</v>
      </c>
    </row>
    <row r="235" spans="1:8" ht="63.75" x14ac:dyDescent="0.25">
      <c r="A235" s="10">
        <v>44446</v>
      </c>
      <c r="B235" s="19" t="s">
        <v>19</v>
      </c>
      <c r="C235" s="17">
        <v>1</v>
      </c>
      <c r="D235" s="11" t="s">
        <v>35</v>
      </c>
      <c r="E235" s="20">
        <v>4724.91</v>
      </c>
      <c r="F235" s="13">
        <f t="shared" si="10"/>
        <v>78.748499999999993</v>
      </c>
      <c r="G235" s="13">
        <f t="shared" si="12"/>
        <v>2204.9579999999996</v>
      </c>
      <c r="H235" s="15">
        <f t="shared" si="11"/>
        <v>2519.9520000000002</v>
      </c>
    </row>
    <row r="236" spans="1:8" ht="63.75" x14ac:dyDescent="0.25">
      <c r="A236" s="10">
        <v>44446</v>
      </c>
      <c r="B236" s="19" t="s">
        <v>19</v>
      </c>
      <c r="C236" s="17">
        <v>1</v>
      </c>
      <c r="D236" s="11" t="s">
        <v>35</v>
      </c>
      <c r="E236" s="20">
        <v>4724.91</v>
      </c>
      <c r="F236" s="13">
        <f t="shared" si="10"/>
        <v>78.748499999999993</v>
      </c>
      <c r="G236" s="13">
        <f t="shared" si="12"/>
        <v>2204.9579999999996</v>
      </c>
      <c r="H236" s="15">
        <f t="shared" si="11"/>
        <v>2519.9520000000002</v>
      </c>
    </row>
    <row r="237" spans="1:8" ht="63.75" x14ac:dyDescent="0.25">
      <c r="A237" s="10">
        <v>44446</v>
      </c>
      <c r="B237" s="19" t="s">
        <v>19</v>
      </c>
      <c r="C237" s="17">
        <v>1</v>
      </c>
      <c r="D237" s="11" t="s">
        <v>35</v>
      </c>
      <c r="E237" s="20">
        <v>4724.91</v>
      </c>
      <c r="F237" s="13">
        <f t="shared" si="10"/>
        <v>78.748499999999993</v>
      </c>
      <c r="G237" s="13">
        <f t="shared" si="12"/>
        <v>2204.9579999999996</v>
      </c>
      <c r="H237" s="15">
        <f t="shared" si="11"/>
        <v>2519.9520000000002</v>
      </c>
    </row>
    <row r="238" spans="1:8" ht="63.75" x14ac:dyDescent="0.25">
      <c r="A238" s="10">
        <v>44446</v>
      </c>
      <c r="B238" s="19" t="s">
        <v>19</v>
      </c>
      <c r="C238" s="17">
        <v>1</v>
      </c>
      <c r="D238" s="11" t="s">
        <v>35</v>
      </c>
      <c r="E238" s="20">
        <v>4724.91</v>
      </c>
      <c r="F238" s="13">
        <f t="shared" si="10"/>
        <v>78.748499999999993</v>
      </c>
      <c r="G238" s="13">
        <f t="shared" si="12"/>
        <v>2204.9579999999996</v>
      </c>
      <c r="H238" s="15">
        <f t="shared" si="11"/>
        <v>2519.9520000000002</v>
      </c>
    </row>
    <row r="239" spans="1:8" ht="63.75" x14ac:dyDescent="0.25">
      <c r="A239" s="10">
        <v>44446</v>
      </c>
      <c r="B239" s="19" t="s">
        <v>19</v>
      </c>
      <c r="C239" s="17">
        <v>1</v>
      </c>
      <c r="D239" s="11" t="s">
        <v>35</v>
      </c>
      <c r="E239" s="20">
        <v>4724.91</v>
      </c>
      <c r="F239" s="13">
        <f t="shared" si="10"/>
        <v>78.748499999999993</v>
      </c>
      <c r="G239" s="13">
        <f t="shared" si="12"/>
        <v>2204.9579999999996</v>
      </c>
      <c r="H239" s="15">
        <f t="shared" si="11"/>
        <v>2519.9520000000002</v>
      </c>
    </row>
    <row r="240" spans="1:8" ht="63.75" x14ac:dyDescent="0.25">
      <c r="A240" s="10">
        <v>44446</v>
      </c>
      <c r="B240" s="19" t="s">
        <v>19</v>
      </c>
      <c r="C240" s="17">
        <v>1</v>
      </c>
      <c r="D240" s="11" t="s">
        <v>35</v>
      </c>
      <c r="E240" s="20">
        <v>4724.91</v>
      </c>
      <c r="F240" s="13">
        <f t="shared" si="10"/>
        <v>78.748499999999993</v>
      </c>
      <c r="G240" s="13">
        <f t="shared" si="12"/>
        <v>2204.9579999999996</v>
      </c>
      <c r="H240" s="15">
        <f t="shared" si="11"/>
        <v>2519.9520000000002</v>
      </c>
    </row>
    <row r="241" spans="1:8" ht="63.75" x14ac:dyDescent="0.25">
      <c r="A241" s="10">
        <v>44446</v>
      </c>
      <c r="B241" s="19" t="s">
        <v>19</v>
      </c>
      <c r="C241" s="17">
        <v>1</v>
      </c>
      <c r="D241" s="11" t="s">
        <v>35</v>
      </c>
      <c r="E241" s="20">
        <v>4724.91</v>
      </c>
      <c r="F241" s="13">
        <f t="shared" si="10"/>
        <v>78.748499999999993</v>
      </c>
      <c r="G241" s="13">
        <f t="shared" si="12"/>
        <v>2204.9579999999996</v>
      </c>
      <c r="H241" s="15">
        <f t="shared" si="11"/>
        <v>2519.9520000000002</v>
      </c>
    </row>
    <row r="242" spans="1:8" ht="63.75" x14ac:dyDescent="0.25">
      <c r="A242" s="10">
        <v>44446</v>
      </c>
      <c r="B242" s="19" t="s">
        <v>19</v>
      </c>
      <c r="C242" s="17">
        <v>1</v>
      </c>
      <c r="D242" s="11" t="s">
        <v>35</v>
      </c>
      <c r="E242" s="20">
        <v>4724.91</v>
      </c>
      <c r="F242" s="13">
        <f t="shared" si="10"/>
        <v>78.748499999999993</v>
      </c>
      <c r="G242" s="13">
        <f t="shared" si="12"/>
        <v>2204.9579999999996</v>
      </c>
      <c r="H242" s="15">
        <f t="shared" si="11"/>
        <v>2519.9520000000002</v>
      </c>
    </row>
    <row r="243" spans="1:8" ht="63.75" x14ac:dyDescent="0.25">
      <c r="A243" s="10">
        <v>44446</v>
      </c>
      <c r="B243" s="19" t="s">
        <v>19</v>
      </c>
      <c r="C243" s="17">
        <v>1</v>
      </c>
      <c r="D243" s="11" t="s">
        <v>35</v>
      </c>
      <c r="E243" s="20">
        <v>4724.91</v>
      </c>
      <c r="F243" s="13">
        <f t="shared" si="10"/>
        <v>78.748499999999993</v>
      </c>
      <c r="G243" s="13">
        <f t="shared" si="12"/>
        <v>2204.9579999999996</v>
      </c>
      <c r="H243" s="15">
        <f t="shared" si="11"/>
        <v>2519.9520000000002</v>
      </c>
    </row>
    <row r="244" spans="1:8" ht="63.75" x14ac:dyDescent="0.25">
      <c r="A244" s="10">
        <v>44446</v>
      </c>
      <c r="B244" s="19" t="s">
        <v>19</v>
      </c>
      <c r="C244" s="17">
        <v>1</v>
      </c>
      <c r="D244" s="11" t="s">
        <v>35</v>
      </c>
      <c r="E244" s="20">
        <v>4724.91</v>
      </c>
      <c r="F244" s="13">
        <f t="shared" si="10"/>
        <v>78.748499999999993</v>
      </c>
      <c r="G244" s="13">
        <f t="shared" si="12"/>
        <v>2204.9579999999996</v>
      </c>
      <c r="H244" s="15">
        <f t="shared" si="11"/>
        <v>2519.9520000000002</v>
      </c>
    </row>
    <row r="245" spans="1:8" ht="63.75" x14ac:dyDescent="0.25">
      <c r="A245" s="10">
        <v>44446</v>
      </c>
      <c r="B245" s="19" t="s">
        <v>19</v>
      </c>
      <c r="C245" s="17">
        <v>1</v>
      </c>
      <c r="D245" s="11" t="s">
        <v>35</v>
      </c>
      <c r="E245" s="20">
        <v>4724.91</v>
      </c>
      <c r="F245" s="13">
        <f t="shared" si="10"/>
        <v>78.748499999999993</v>
      </c>
      <c r="G245" s="13">
        <f t="shared" si="12"/>
        <v>2204.9579999999996</v>
      </c>
      <c r="H245" s="15">
        <f t="shared" si="11"/>
        <v>2519.9520000000002</v>
      </c>
    </row>
    <row r="246" spans="1:8" ht="63.75" x14ac:dyDescent="0.25">
      <c r="A246" s="10">
        <v>44446</v>
      </c>
      <c r="B246" s="19" t="s">
        <v>19</v>
      </c>
      <c r="C246" s="17">
        <v>1</v>
      </c>
      <c r="D246" s="11" t="s">
        <v>35</v>
      </c>
      <c r="E246" s="20">
        <v>4724.91</v>
      </c>
      <c r="F246" s="13">
        <f t="shared" si="10"/>
        <v>78.748499999999993</v>
      </c>
      <c r="G246" s="13">
        <f t="shared" si="12"/>
        <v>2204.9579999999996</v>
      </c>
      <c r="H246" s="15">
        <f t="shared" si="11"/>
        <v>2519.9520000000002</v>
      </c>
    </row>
    <row r="247" spans="1:8" ht="51" x14ac:dyDescent="0.25">
      <c r="A247" s="10">
        <v>44446</v>
      </c>
      <c r="B247" s="19" t="s">
        <v>19</v>
      </c>
      <c r="C247" s="17">
        <v>1</v>
      </c>
      <c r="D247" s="11" t="s">
        <v>36</v>
      </c>
      <c r="E247" s="20">
        <v>12416.62</v>
      </c>
      <c r="F247" s="13">
        <f t="shared" si="10"/>
        <v>206.94366666666667</v>
      </c>
      <c r="G247" s="13">
        <f t="shared" si="12"/>
        <v>5794.4226666666673</v>
      </c>
      <c r="H247" s="15">
        <f t="shared" si="11"/>
        <v>6622.1973333333335</v>
      </c>
    </row>
    <row r="248" spans="1:8" ht="51" x14ac:dyDescent="0.25">
      <c r="A248" s="10">
        <v>44446</v>
      </c>
      <c r="B248" s="19" t="s">
        <v>19</v>
      </c>
      <c r="C248" s="17">
        <v>1</v>
      </c>
      <c r="D248" s="11" t="s">
        <v>36</v>
      </c>
      <c r="E248" s="20">
        <v>12416.62</v>
      </c>
      <c r="F248" s="13">
        <f t="shared" si="10"/>
        <v>206.94366666666667</v>
      </c>
      <c r="G248" s="13">
        <f t="shared" si="12"/>
        <v>5794.4226666666673</v>
      </c>
      <c r="H248" s="15">
        <f t="shared" si="11"/>
        <v>6622.1973333333335</v>
      </c>
    </row>
    <row r="249" spans="1:8" ht="51" x14ac:dyDescent="0.25">
      <c r="A249" s="10">
        <v>44446</v>
      </c>
      <c r="B249" s="19" t="s">
        <v>19</v>
      </c>
      <c r="C249" s="17">
        <v>1</v>
      </c>
      <c r="D249" s="11" t="s">
        <v>36</v>
      </c>
      <c r="E249" s="20">
        <v>12416.62</v>
      </c>
      <c r="F249" s="13">
        <f t="shared" si="10"/>
        <v>206.94366666666667</v>
      </c>
      <c r="G249" s="13">
        <f t="shared" si="12"/>
        <v>5794.4226666666673</v>
      </c>
      <c r="H249" s="15">
        <f t="shared" si="11"/>
        <v>6622.1973333333335</v>
      </c>
    </row>
    <row r="250" spans="1:8" ht="51" x14ac:dyDescent="0.25">
      <c r="A250" s="10">
        <v>44446</v>
      </c>
      <c r="B250" s="19" t="s">
        <v>19</v>
      </c>
      <c r="C250" s="17">
        <v>1</v>
      </c>
      <c r="D250" s="11" t="s">
        <v>36</v>
      </c>
      <c r="E250" s="20">
        <v>12416.62</v>
      </c>
      <c r="F250" s="13">
        <f t="shared" si="10"/>
        <v>206.94366666666667</v>
      </c>
      <c r="G250" s="13">
        <f t="shared" si="12"/>
        <v>5794.4226666666673</v>
      </c>
      <c r="H250" s="15">
        <f t="shared" si="11"/>
        <v>6622.1973333333335</v>
      </c>
    </row>
    <row r="251" spans="1:8" ht="51" x14ac:dyDescent="0.25">
      <c r="A251" s="10">
        <v>44446</v>
      </c>
      <c r="B251" s="19" t="s">
        <v>19</v>
      </c>
      <c r="C251" s="17">
        <v>1</v>
      </c>
      <c r="D251" s="11" t="s">
        <v>36</v>
      </c>
      <c r="E251" s="20">
        <v>12416.62</v>
      </c>
      <c r="F251" s="13">
        <f t="shared" si="10"/>
        <v>206.94366666666667</v>
      </c>
      <c r="G251" s="13">
        <f t="shared" si="12"/>
        <v>5794.4226666666673</v>
      </c>
      <c r="H251" s="15">
        <f t="shared" si="11"/>
        <v>6622.1973333333335</v>
      </c>
    </row>
    <row r="252" spans="1:8" ht="51" x14ac:dyDescent="0.25">
      <c r="A252" s="10">
        <v>44446</v>
      </c>
      <c r="B252" s="19" t="s">
        <v>19</v>
      </c>
      <c r="C252" s="17">
        <v>1</v>
      </c>
      <c r="D252" s="11" t="s">
        <v>36</v>
      </c>
      <c r="E252" s="20">
        <v>12416.62</v>
      </c>
      <c r="F252" s="13">
        <f t="shared" si="10"/>
        <v>206.94366666666667</v>
      </c>
      <c r="G252" s="13">
        <f t="shared" si="12"/>
        <v>5794.4226666666673</v>
      </c>
      <c r="H252" s="15">
        <f t="shared" si="11"/>
        <v>6622.1973333333335</v>
      </c>
    </row>
    <row r="253" spans="1:8" ht="51" x14ac:dyDescent="0.25">
      <c r="A253" s="10">
        <v>44446</v>
      </c>
      <c r="B253" s="19" t="s">
        <v>19</v>
      </c>
      <c r="C253" s="17">
        <v>1</v>
      </c>
      <c r="D253" s="11" t="s">
        <v>36</v>
      </c>
      <c r="E253" s="20">
        <v>12416.62</v>
      </c>
      <c r="F253" s="13">
        <f t="shared" si="10"/>
        <v>206.94366666666667</v>
      </c>
      <c r="G253" s="13">
        <f t="shared" si="12"/>
        <v>5794.4226666666673</v>
      </c>
      <c r="H253" s="15">
        <f t="shared" si="11"/>
        <v>6622.1973333333335</v>
      </c>
    </row>
    <row r="254" spans="1:8" ht="51" x14ac:dyDescent="0.25">
      <c r="A254" s="10">
        <v>44446</v>
      </c>
      <c r="B254" s="19" t="s">
        <v>19</v>
      </c>
      <c r="C254" s="17">
        <v>1</v>
      </c>
      <c r="D254" s="11" t="s">
        <v>36</v>
      </c>
      <c r="E254" s="20">
        <v>12416.62</v>
      </c>
      <c r="F254" s="13">
        <f t="shared" si="10"/>
        <v>206.94366666666667</v>
      </c>
      <c r="G254" s="13">
        <f t="shared" si="12"/>
        <v>5794.4226666666673</v>
      </c>
      <c r="H254" s="15">
        <f t="shared" si="11"/>
        <v>6622.1973333333335</v>
      </c>
    </row>
    <row r="255" spans="1:8" ht="51" x14ac:dyDescent="0.25">
      <c r="A255" s="10">
        <v>44446</v>
      </c>
      <c r="B255" s="19" t="s">
        <v>19</v>
      </c>
      <c r="C255" s="17">
        <v>1</v>
      </c>
      <c r="D255" s="11" t="s">
        <v>36</v>
      </c>
      <c r="E255" s="20">
        <v>12416.62</v>
      </c>
      <c r="F255" s="13">
        <f t="shared" si="10"/>
        <v>206.94366666666667</v>
      </c>
      <c r="G255" s="13">
        <f t="shared" si="12"/>
        <v>5794.4226666666673</v>
      </c>
      <c r="H255" s="15">
        <f t="shared" si="11"/>
        <v>6622.1973333333335</v>
      </c>
    </row>
    <row r="256" spans="1:8" ht="51" x14ac:dyDescent="0.25">
      <c r="A256" s="10">
        <v>44446</v>
      </c>
      <c r="B256" s="19" t="s">
        <v>19</v>
      </c>
      <c r="C256" s="17">
        <v>1</v>
      </c>
      <c r="D256" s="11" t="s">
        <v>36</v>
      </c>
      <c r="E256" s="20">
        <v>12416.62</v>
      </c>
      <c r="F256" s="13">
        <f t="shared" si="10"/>
        <v>206.94366666666667</v>
      </c>
      <c r="G256" s="13">
        <f t="shared" si="12"/>
        <v>5794.4226666666673</v>
      </c>
      <c r="H256" s="15">
        <f t="shared" si="11"/>
        <v>6622.1973333333335</v>
      </c>
    </row>
    <row r="257" spans="1:8" ht="51" x14ac:dyDescent="0.25">
      <c r="A257" s="10">
        <v>44446</v>
      </c>
      <c r="B257" s="19" t="s">
        <v>19</v>
      </c>
      <c r="C257" s="17">
        <v>1</v>
      </c>
      <c r="D257" s="11" t="s">
        <v>36</v>
      </c>
      <c r="E257" s="20">
        <v>12416.62</v>
      </c>
      <c r="F257" s="13">
        <f t="shared" si="10"/>
        <v>206.94366666666667</v>
      </c>
      <c r="G257" s="13">
        <f t="shared" si="12"/>
        <v>5794.4226666666673</v>
      </c>
      <c r="H257" s="15">
        <f t="shared" si="11"/>
        <v>6622.1973333333335</v>
      </c>
    </row>
    <row r="258" spans="1:8" ht="51" x14ac:dyDescent="0.25">
      <c r="A258" s="10">
        <v>44446</v>
      </c>
      <c r="B258" s="19" t="s">
        <v>19</v>
      </c>
      <c r="C258" s="17">
        <v>1</v>
      </c>
      <c r="D258" s="11" t="s">
        <v>36</v>
      </c>
      <c r="E258" s="20">
        <v>12416.62</v>
      </c>
      <c r="F258" s="13">
        <f t="shared" si="10"/>
        <v>206.94366666666667</v>
      </c>
      <c r="G258" s="13">
        <f t="shared" si="12"/>
        <v>5794.4226666666673</v>
      </c>
      <c r="H258" s="15">
        <f t="shared" si="11"/>
        <v>6622.1973333333335</v>
      </c>
    </row>
    <row r="259" spans="1:8" ht="51" x14ac:dyDescent="0.25">
      <c r="A259" s="10">
        <v>44446</v>
      </c>
      <c r="B259" s="19" t="s">
        <v>19</v>
      </c>
      <c r="C259" s="17">
        <v>1</v>
      </c>
      <c r="D259" s="11" t="s">
        <v>36</v>
      </c>
      <c r="E259" s="20">
        <v>12416.62</v>
      </c>
      <c r="F259" s="13">
        <f t="shared" si="10"/>
        <v>206.94366666666667</v>
      </c>
      <c r="G259" s="13">
        <f t="shared" si="12"/>
        <v>5794.4226666666673</v>
      </c>
      <c r="H259" s="15">
        <f t="shared" si="11"/>
        <v>6622.1973333333335</v>
      </c>
    </row>
    <row r="260" spans="1:8" ht="51" x14ac:dyDescent="0.25">
      <c r="A260" s="10">
        <v>44446</v>
      </c>
      <c r="B260" s="19" t="s">
        <v>19</v>
      </c>
      <c r="C260" s="17">
        <v>1</v>
      </c>
      <c r="D260" s="11" t="s">
        <v>36</v>
      </c>
      <c r="E260" s="20">
        <v>12416.62</v>
      </c>
      <c r="F260" s="13">
        <f t="shared" si="10"/>
        <v>206.94366666666667</v>
      </c>
      <c r="G260" s="13">
        <f t="shared" si="12"/>
        <v>5794.4226666666673</v>
      </c>
      <c r="H260" s="15">
        <f t="shared" si="11"/>
        <v>6622.1973333333335</v>
      </c>
    </row>
    <row r="261" spans="1:8" ht="51" x14ac:dyDescent="0.25">
      <c r="A261" s="10">
        <v>44446</v>
      </c>
      <c r="B261" s="19" t="s">
        <v>19</v>
      </c>
      <c r="C261" s="17">
        <v>1</v>
      </c>
      <c r="D261" s="11" t="s">
        <v>36</v>
      </c>
      <c r="E261" s="20">
        <v>12416.62</v>
      </c>
      <c r="F261" s="13">
        <f t="shared" si="10"/>
        <v>206.94366666666667</v>
      </c>
      <c r="G261" s="13">
        <f t="shared" si="12"/>
        <v>5794.4226666666673</v>
      </c>
      <c r="H261" s="15">
        <f t="shared" si="11"/>
        <v>6622.1973333333335</v>
      </c>
    </row>
    <row r="262" spans="1:8" ht="51" x14ac:dyDescent="0.25">
      <c r="A262" s="10">
        <v>44446</v>
      </c>
      <c r="B262" s="19" t="s">
        <v>19</v>
      </c>
      <c r="C262" s="17">
        <v>1</v>
      </c>
      <c r="D262" s="11" t="s">
        <v>36</v>
      </c>
      <c r="E262" s="20">
        <v>12416.62</v>
      </c>
      <c r="F262" s="13">
        <f t="shared" si="10"/>
        <v>206.94366666666667</v>
      </c>
      <c r="G262" s="13">
        <f t="shared" si="12"/>
        <v>5794.4226666666673</v>
      </c>
      <c r="H262" s="15">
        <f t="shared" si="11"/>
        <v>6622.1973333333335</v>
      </c>
    </row>
    <row r="263" spans="1:8" ht="25.5" x14ac:dyDescent="0.25">
      <c r="A263" s="10">
        <v>44446</v>
      </c>
      <c r="B263" s="19" t="s">
        <v>19</v>
      </c>
      <c r="C263" s="17">
        <v>1</v>
      </c>
      <c r="D263" s="11" t="s">
        <v>37</v>
      </c>
      <c r="E263" s="20">
        <v>7649.36</v>
      </c>
      <c r="F263" s="13">
        <f t="shared" si="10"/>
        <v>127.48933333333333</v>
      </c>
      <c r="G263" s="13">
        <f t="shared" si="12"/>
        <v>3569.7013333333334</v>
      </c>
      <c r="H263" s="15">
        <f t="shared" si="11"/>
        <v>4079.6586666666662</v>
      </c>
    </row>
    <row r="264" spans="1:8" ht="25.5" x14ac:dyDescent="0.25">
      <c r="A264" s="10">
        <v>44446</v>
      </c>
      <c r="B264" s="19" t="s">
        <v>19</v>
      </c>
      <c r="C264" s="17">
        <v>1</v>
      </c>
      <c r="D264" s="11" t="s">
        <v>37</v>
      </c>
      <c r="E264" s="20">
        <v>7649.36</v>
      </c>
      <c r="F264" s="13">
        <f t="shared" si="10"/>
        <v>127.48933333333333</v>
      </c>
      <c r="G264" s="13">
        <f t="shared" si="12"/>
        <v>3569.7013333333334</v>
      </c>
      <c r="H264" s="15">
        <f t="shared" si="11"/>
        <v>4079.6586666666662</v>
      </c>
    </row>
    <row r="265" spans="1:8" ht="25.5" x14ac:dyDescent="0.25">
      <c r="A265" s="10">
        <v>44446</v>
      </c>
      <c r="B265" s="19" t="s">
        <v>19</v>
      </c>
      <c r="C265" s="17">
        <v>1</v>
      </c>
      <c r="D265" s="11" t="s">
        <v>37</v>
      </c>
      <c r="E265" s="20">
        <v>7649.36</v>
      </c>
      <c r="F265" s="13">
        <f t="shared" si="10"/>
        <v>127.48933333333333</v>
      </c>
      <c r="G265" s="13">
        <f t="shared" si="12"/>
        <v>3569.7013333333334</v>
      </c>
      <c r="H265" s="15">
        <f t="shared" si="11"/>
        <v>4079.6586666666662</v>
      </c>
    </row>
    <row r="266" spans="1:8" ht="25.5" x14ac:dyDescent="0.25">
      <c r="A266" s="10">
        <v>44446</v>
      </c>
      <c r="B266" s="19" t="s">
        <v>19</v>
      </c>
      <c r="C266" s="17">
        <v>1</v>
      </c>
      <c r="D266" s="11" t="s">
        <v>37</v>
      </c>
      <c r="E266" s="20">
        <v>7649.36</v>
      </c>
      <c r="F266" s="13">
        <f t="shared" si="10"/>
        <v>127.48933333333333</v>
      </c>
      <c r="G266" s="13">
        <f t="shared" si="12"/>
        <v>3569.7013333333334</v>
      </c>
      <c r="H266" s="15">
        <f t="shared" si="11"/>
        <v>4079.6586666666662</v>
      </c>
    </row>
    <row r="267" spans="1:8" ht="25.5" x14ac:dyDescent="0.25">
      <c r="A267" s="10">
        <v>44446</v>
      </c>
      <c r="B267" s="19" t="s">
        <v>19</v>
      </c>
      <c r="C267" s="17">
        <v>1</v>
      </c>
      <c r="D267" s="11" t="s">
        <v>37</v>
      </c>
      <c r="E267" s="20">
        <v>7649.36</v>
      </c>
      <c r="F267" s="13">
        <f t="shared" si="10"/>
        <v>127.48933333333333</v>
      </c>
      <c r="G267" s="13">
        <f t="shared" si="12"/>
        <v>3569.7013333333334</v>
      </c>
      <c r="H267" s="15">
        <f t="shared" si="11"/>
        <v>4079.6586666666662</v>
      </c>
    </row>
    <row r="268" spans="1:8" ht="25.5" x14ac:dyDescent="0.25">
      <c r="A268" s="10">
        <v>44446</v>
      </c>
      <c r="B268" s="19" t="s">
        <v>19</v>
      </c>
      <c r="C268" s="17">
        <v>1</v>
      </c>
      <c r="D268" s="11" t="s">
        <v>37</v>
      </c>
      <c r="E268" s="20">
        <v>7649.36</v>
      </c>
      <c r="F268" s="13">
        <f t="shared" si="10"/>
        <v>127.48933333333333</v>
      </c>
      <c r="G268" s="13">
        <f t="shared" si="12"/>
        <v>3569.7013333333334</v>
      </c>
      <c r="H268" s="15">
        <f t="shared" si="11"/>
        <v>4079.6586666666662</v>
      </c>
    </row>
    <row r="269" spans="1:8" ht="25.5" x14ac:dyDescent="0.25">
      <c r="A269" s="10">
        <v>44446</v>
      </c>
      <c r="B269" s="19" t="s">
        <v>19</v>
      </c>
      <c r="C269" s="17">
        <v>1</v>
      </c>
      <c r="D269" s="11" t="s">
        <v>37</v>
      </c>
      <c r="E269" s="20">
        <v>7649.36</v>
      </c>
      <c r="F269" s="13">
        <f t="shared" si="10"/>
        <v>127.48933333333333</v>
      </c>
      <c r="G269" s="13">
        <f t="shared" si="12"/>
        <v>3569.7013333333334</v>
      </c>
      <c r="H269" s="15">
        <f t="shared" si="11"/>
        <v>4079.6586666666662</v>
      </c>
    </row>
    <row r="270" spans="1:8" ht="25.5" x14ac:dyDescent="0.25">
      <c r="A270" s="10">
        <v>44446</v>
      </c>
      <c r="B270" s="19" t="s">
        <v>19</v>
      </c>
      <c r="C270" s="17">
        <v>1</v>
      </c>
      <c r="D270" s="11" t="s">
        <v>37</v>
      </c>
      <c r="E270" s="20">
        <v>7649.36</v>
      </c>
      <c r="F270" s="13">
        <f t="shared" si="10"/>
        <v>127.48933333333333</v>
      </c>
      <c r="G270" s="13">
        <f t="shared" si="12"/>
        <v>3569.7013333333334</v>
      </c>
      <c r="H270" s="15">
        <f t="shared" si="11"/>
        <v>4079.6586666666662</v>
      </c>
    </row>
    <row r="271" spans="1:8" ht="25.5" x14ac:dyDescent="0.25">
      <c r="A271" s="10">
        <v>44446</v>
      </c>
      <c r="B271" s="19" t="s">
        <v>19</v>
      </c>
      <c r="C271" s="17">
        <v>1</v>
      </c>
      <c r="D271" s="11" t="s">
        <v>37</v>
      </c>
      <c r="E271" s="20">
        <v>7649.36</v>
      </c>
      <c r="F271" s="13">
        <f t="shared" si="10"/>
        <v>127.48933333333333</v>
      </c>
      <c r="G271" s="13">
        <f t="shared" si="12"/>
        <v>3569.7013333333334</v>
      </c>
      <c r="H271" s="15">
        <f t="shared" si="11"/>
        <v>4079.6586666666662</v>
      </c>
    </row>
    <row r="272" spans="1:8" ht="25.5" x14ac:dyDescent="0.25">
      <c r="A272" s="10">
        <v>44446</v>
      </c>
      <c r="B272" s="19" t="s">
        <v>19</v>
      </c>
      <c r="C272" s="17">
        <v>1</v>
      </c>
      <c r="D272" s="11" t="s">
        <v>37</v>
      </c>
      <c r="E272" s="20">
        <v>7649.36</v>
      </c>
      <c r="F272" s="13">
        <f t="shared" ref="F272:F335" si="13">+E272/60</f>
        <v>127.48933333333333</v>
      </c>
      <c r="G272" s="13">
        <f t="shared" si="12"/>
        <v>3569.7013333333334</v>
      </c>
      <c r="H272" s="15">
        <f t="shared" ref="H272:H335" si="14">+E272-G272</f>
        <v>4079.6586666666662</v>
      </c>
    </row>
    <row r="273" spans="1:8" ht="25.5" x14ac:dyDescent="0.25">
      <c r="A273" s="10">
        <v>44446</v>
      </c>
      <c r="B273" s="19" t="s">
        <v>19</v>
      </c>
      <c r="C273" s="17">
        <v>1</v>
      </c>
      <c r="D273" s="11" t="s">
        <v>37</v>
      </c>
      <c r="E273" s="20">
        <v>7649.36</v>
      </c>
      <c r="F273" s="13">
        <f t="shared" si="13"/>
        <v>127.48933333333333</v>
      </c>
      <c r="G273" s="13">
        <f t="shared" si="12"/>
        <v>3569.7013333333334</v>
      </c>
      <c r="H273" s="15">
        <f t="shared" si="14"/>
        <v>4079.6586666666662</v>
      </c>
    </row>
    <row r="274" spans="1:8" ht="25.5" x14ac:dyDescent="0.25">
      <c r="A274" s="10">
        <v>44446</v>
      </c>
      <c r="B274" s="19" t="s">
        <v>19</v>
      </c>
      <c r="C274" s="17">
        <v>1</v>
      </c>
      <c r="D274" s="11" t="s">
        <v>37</v>
      </c>
      <c r="E274" s="20">
        <v>7649.36</v>
      </c>
      <c r="F274" s="13">
        <f t="shared" si="13"/>
        <v>127.48933333333333</v>
      </c>
      <c r="G274" s="13">
        <f t="shared" si="12"/>
        <v>3569.7013333333334</v>
      </c>
      <c r="H274" s="15">
        <f t="shared" si="14"/>
        <v>4079.6586666666662</v>
      </c>
    </row>
    <row r="275" spans="1:8" ht="25.5" x14ac:dyDescent="0.25">
      <c r="A275" s="10">
        <v>44446</v>
      </c>
      <c r="B275" s="19" t="s">
        <v>19</v>
      </c>
      <c r="C275" s="17">
        <v>1</v>
      </c>
      <c r="D275" s="11" t="s">
        <v>37</v>
      </c>
      <c r="E275" s="20">
        <v>7649.36</v>
      </c>
      <c r="F275" s="13">
        <f t="shared" si="13"/>
        <v>127.48933333333333</v>
      </c>
      <c r="G275" s="13">
        <f t="shared" si="12"/>
        <v>3569.7013333333334</v>
      </c>
      <c r="H275" s="15">
        <f t="shared" si="14"/>
        <v>4079.6586666666662</v>
      </c>
    </row>
    <row r="276" spans="1:8" ht="25.5" x14ac:dyDescent="0.25">
      <c r="A276" s="10">
        <v>44446</v>
      </c>
      <c r="B276" s="19" t="s">
        <v>19</v>
      </c>
      <c r="C276" s="17">
        <v>1</v>
      </c>
      <c r="D276" s="11" t="s">
        <v>37</v>
      </c>
      <c r="E276" s="20">
        <v>7649.36</v>
      </c>
      <c r="F276" s="13">
        <f t="shared" si="13"/>
        <v>127.48933333333333</v>
      </c>
      <c r="G276" s="13">
        <f t="shared" si="12"/>
        <v>3569.7013333333334</v>
      </c>
      <c r="H276" s="15">
        <f t="shared" si="14"/>
        <v>4079.6586666666662</v>
      </c>
    </row>
    <row r="277" spans="1:8" ht="25.5" x14ac:dyDescent="0.25">
      <c r="A277" s="10">
        <v>44446</v>
      </c>
      <c r="B277" s="19" t="s">
        <v>19</v>
      </c>
      <c r="C277" s="17">
        <v>1</v>
      </c>
      <c r="D277" s="11" t="s">
        <v>37</v>
      </c>
      <c r="E277" s="20">
        <v>7649.36</v>
      </c>
      <c r="F277" s="13">
        <f t="shared" si="13"/>
        <v>127.48933333333333</v>
      </c>
      <c r="G277" s="13">
        <f t="shared" si="12"/>
        <v>3569.7013333333334</v>
      </c>
      <c r="H277" s="15">
        <f t="shared" si="14"/>
        <v>4079.6586666666662</v>
      </c>
    </row>
    <row r="278" spans="1:8" ht="25.5" x14ac:dyDescent="0.25">
      <c r="A278" s="10">
        <v>44446</v>
      </c>
      <c r="B278" s="19" t="s">
        <v>19</v>
      </c>
      <c r="C278" s="17">
        <v>1</v>
      </c>
      <c r="D278" s="11" t="s">
        <v>37</v>
      </c>
      <c r="E278" s="20">
        <v>7649.36</v>
      </c>
      <c r="F278" s="13">
        <f t="shared" si="13"/>
        <v>127.48933333333333</v>
      </c>
      <c r="G278" s="13">
        <f t="shared" si="12"/>
        <v>3569.7013333333334</v>
      </c>
      <c r="H278" s="15">
        <f t="shared" si="14"/>
        <v>4079.6586666666662</v>
      </c>
    </row>
    <row r="279" spans="1:8" ht="38.25" x14ac:dyDescent="0.25">
      <c r="A279" s="10">
        <v>44446</v>
      </c>
      <c r="B279" s="19" t="s">
        <v>19</v>
      </c>
      <c r="C279" s="17">
        <v>1</v>
      </c>
      <c r="D279" s="11" t="s">
        <v>38</v>
      </c>
      <c r="E279" s="20">
        <v>8844.6299999999992</v>
      </c>
      <c r="F279" s="13">
        <f t="shared" si="13"/>
        <v>147.41049999999998</v>
      </c>
      <c r="G279" s="13">
        <f t="shared" si="12"/>
        <v>4127.4939999999997</v>
      </c>
      <c r="H279" s="15">
        <f t="shared" si="14"/>
        <v>4717.1359999999995</v>
      </c>
    </row>
    <row r="280" spans="1:8" ht="38.25" x14ac:dyDescent="0.25">
      <c r="A280" s="10">
        <v>44446</v>
      </c>
      <c r="B280" s="19" t="s">
        <v>19</v>
      </c>
      <c r="C280" s="17">
        <v>1</v>
      </c>
      <c r="D280" s="11" t="s">
        <v>38</v>
      </c>
      <c r="E280" s="20">
        <v>8844.6299999999992</v>
      </c>
      <c r="F280" s="13">
        <f t="shared" si="13"/>
        <v>147.41049999999998</v>
      </c>
      <c r="G280" s="13">
        <f t="shared" si="12"/>
        <v>4127.4939999999997</v>
      </c>
      <c r="H280" s="15">
        <f t="shared" si="14"/>
        <v>4717.1359999999995</v>
      </c>
    </row>
    <row r="281" spans="1:8" ht="38.25" x14ac:dyDescent="0.25">
      <c r="A281" s="10">
        <v>44446</v>
      </c>
      <c r="B281" s="19" t="s">
        <v>19</v>
      </c>
      <c r="C281" s="17">
        <v>1</v>
      </c>
      <c r="D281" s="11" t="s">
        <v>38</v>
      </c>
      <c r="E281" s="20">
        <v>8844.6299999999992</v>
      </c>
      <c r="F281" s="13">
        <f t="shared" si="13"/>
        <v>147.41049999999998</v>
      </c>
      <c r="G281" s="13">
        <f t="shared" si="12"/>
        <v>4127.4939999999997</v>
      </c>
      <c r="H281" s="15">
        <f t="shared" si="14"/>
        <v>4717.1359999999995</v>
      </c>
    </row>
    <row r="282" spans="1:8" ht="38.25" x14ac:dyDescent="0.25">
      <c r="A282" s="10">
        <v>44446</v>
      </c>
      <c r="B282" s="19" t="s">
        <v>19</v>
      </c>
      <c r="C282" s="17">
        <v>1</v>
      </c>
      <c r="D282" s="11" t="s">
        <v>38</v>
      </c>
      <c r="E282" s="20">
        <v>8844.6299999999992</v>
      </c>
      <c r="F282" s="13">
        <f t="shared" si="13"/>
        <v>147.41049999999998</v>
      </c>
      <c r="G282" s="13">
        <f t="shared" si="12"/>
        <v>4127.4939999999997</v>
      </c>
      <c r="H282" s="15">
        <f t="shared" si="14"/>
        <v>4717.1359999999995</v>
      </c>
    </row>
    <row r="283" spans="1:8" ht="38.25" x14ac:dyDescent="0.25">
      <c r="A283" s="10">
        <v>44446</v>
      </c>
      <c r="B283" s="19" t="s">
        <v>19</v>
      </c>
      <c r="C283" s="17">
        <v>1</v>
      </c>
      <c r="D283" s="11" t="s">
        <v>38</v>
      </c>
      <c r="E283" s="20">
        <v>8844.6299999999992</v>
      </c>
      <c r="F283" s="13">
        <f t="shared" si="13"/>
        <v>147.41049999999998</v>
      </c>
      <c r="G283" s="13">
        <f t="shared" si="12"/>
        <v>4127.4939999999997</v>
      </c>
      <c r="H283" s="15">
        <f t="shared" si="14"/>
        <v>4717.1359999999995</v>
      </c>
    </row>
    <row r="284" spans="1:8" ht="38.25" x14ac:dyDescent="0.25">
      <c r="A284" s="10">
        <v>44446</v>
      </c>
      <c r="B284" s="19" t="s">
        <v>19</v>
      </c>
      <c r="C284" s="17">
        <v>1</v>
      </c>
      <c r="D284" s="11" t="s">
        <v>38</v>
      </c>
      <c r="E284" s="20">
        <v>8844.6299999999992</v>
      </c>
      <c r="F284" s="13">
        <f t="shared" si="13"/>
        <v>147.41049999999998</v>
      </c>
      <c r="G284" s="13">
        <f t="shared" ref="G284:G347" si="15">+F284*28</f>
        <v>4127.4939999999997</v>
      </c>
      <c r="H284" s="15">
        <f t="shared" si="14"/>
        <v>4717.1359999999995</v>
      </c>
    </row>
    <row r="285" spans="1:8" ht="38.25" x14ac:dyDescent="0.25">
      <c r="A285" s="10">
        <v>44446</v>
      </c>
      <c r="B285" s="19" t="s">
        <v>19</v>
      </c>
      <c r="C285" s="17">
        <v>1</v>
      </c>
      <c r="D285" s="11" t="s">
        <v>38</v>
      </c>
      <c r="E285" s="20">
        <v>8844.6299999999992</v>
      </c>
      <c r="F285" s="13">
        <f t="shared" si="13"/>
        <v>147.41049999999998</v>
      </c>
      <c r="G285" s="13">
        <f t="shared" si="15"/>
        <v>4127.4939999999997</v>
      </c>
      <c r="H285" s="15">
        <f t="shared" si="14"/>
        <v>4717.1359999999995</v>
      </c>
    </row>
    <row r="286" spans="1:8" ht="38.25" x14ac:dyDescent="0.25">
      <c r="A286" s="10">
        <v>44446</v>
      </c>
      <c r="B286" s="19" t="s">
        <v>19</v>
      </c>
      <c r="C286" s="17">
        <v>1</v>
      </c>
      <c r="D286" s="11" t="s">
        <v>38</v>
      </c>
      <c r="E286" s="20">
        <v>8844.6299999999992</v>
      </c>
      <c r="F286" s="13">
        <f t="shared" si="13"/>
        <v>147.41049999999998</v>
      </c>
      <c r="G286" s="13">
        <f t="shared" si="15"/>
        <v>4127.4939999999997</v>
      </c>
      <c r="H286" s="15">
        <f t="shared" si="14"/>
        <v>4717.1359999999995</v>
      </c>
    </row>
    <row r="287" spans="1:8" ht="38.25" x14ac:dyDescent="0.25">
      <c r="A287" s="10">
        <v>44446</v>
      </c>
      <c r="B287" s="19" t="s">
        <v>19</v>
      </c>
      <c r="C287" s="17">
        <v>1</v>
      </c>
      <c r="D287" s="11" t="s">
        <v>38</v>
      </c>
      <c r="E287" s="20">
        <v>8844.6299999999992</v>
      </c>
      <c r="F287" s="13">
        <f t="shared" si="13"/>
        <v>147.41049999999998</v>
      </c>
      <c r="G287" s="13">
        <f t="shared" si="15"/>
        <v>4127.4939999999997</v>
      </c>
      <c r="H287" s="15">
        <f t="shared" si="14"/>
        <v>4717.1359999999995</v>
      </c>
    </row>
    <row r="288" spans="1:8" ht="38.25" x14ac:dyDescent="0.25">
      <c r="A288" s="10">
        <v>44446</v>
      </c>
      <c r="B288" s="19" t="s">
        <v>19</v>
      </c>
      <c r="C288" s="17">
        <v>1</v>
      </c>
      <c r="D288" s="11" t="s">
        <v>38</v>
      </c>
      <c r="E288" s="20">
        <v>8844.6299999999992</v>
      </c>
      <c r="F288" s="13">
        <f t="shared" si="13"/>
        <v>147.41049999999998</v>
      </c>
      <c r="G288" s="13">
        <f t="shared" si="15"/>
        <v>4127.4939999999997</v>
      </c>
      <c r="H288" s="15">
        <f t="shared" si="14"/>
        <v>4717.1359999999995</v>
      </c>
    </row>
    <row r="289" spans="1:8" ht="38.25" x14ac:dyDescent="0.25">
      <c r="A289" s="10">
        <v>44446</v>
      </c>
      <c r="B289" s="19" t="s">
        <v>19</v>
      </c>
      <c r="C289" s="17">
        <v>1</v>
      </c>
      <c r="D289" s="11" t="s">
        <v>38</v>
      </c>
      <c r="E289" s="20">
        <v>8844.6299999999992</v>
      </c>
      <c r="F289" s="13">
        <f t="shared" si="13"/>
        <v>147.41049999999998</v>
      </c>
      <c r="G289" s="13">
        <f t="shared" si="15"/>
        <v>4127.4939999999997</v>
      </c>
      <c r="H289" s="15">
        <f t="shared" si="14"/>
        <v>4717.1359999999995</v>
      </c>
    </row>
    <row r="290" spans="1:8" ht="38.25" x14ac:dyDescent="0.25">
      <c r="A290" s="10">
        <v>44446</v>
      </c>
      <c r="B290" s="19" t="s">
        <v>19</v>
      </c>
      <c r="C290" s="17">
        <v>1</v>
      </c>
      <c r="D290" s="11" t="s">
        <v>38</v>
      </c>
      <c r="E290" s="20">
        <v>8844.6299999999992</v>
      </c>
      <c r="F290" s="13">
        <f t="shared" si="13"/>
        <v>147.41049999999998</v>
      </c>
      <c r="G290" s="13">
        <f t="shared" si="15"/>
        <v>4127.4939999999997</v>
      </c>
      <c r="H290" s="15">
        <f t="shared" si="14"/>
        <v>4717.1359999999995</v>
      </c>
    </row>
    <row r="291" spans="1:8" ht="38.25" x14ac:dyDescent="0.25">
      <c r="A291" s="10">
        <v>44446</v>
      </c>
      <c r="B291" s="19" t="s">
        <v>19</v>
      </c>
      <c r="C291" s="17">
        <v>1</v>
      </c>
      <c r="D291" s="11" t="s">
        <v>38</v>
      </c>
      <c r="E291" s="20">
        <v>8844.6299999999992</v>
      </c>
      <c r="F291" s="13">
        <f t="shared" si="13"/>
        <v>147.41049999999998</v>
      </c>
      <c r="G291" s="13">
        <f t="shared" si="15"/>
        <v>4127.4939999999997</v>
      </c>
      <c r="H291" s="15">
        <f t="shared" si="14"/>
        <v>4717.1359999999995</v>
      </c>
    </row>
    <row r="292" spans="1:8" ht="38.25" x14ac:dyDescent="0.25">
      <c r="A292" s="10">
        <v>44446</v>
      </c>
      <c r="B292" s="19" t="s">
        <v>19</v>
      </c>
      <c r="C292" s="17">
        <v>1</v>
      </c>
      <c r="D292" s="11" t="s">
        <v>38</v>
      </c>
      <c r="E292" s="20">
        <v>8844.6299999999992</v>
      </c>
      <c r="F292" s="13">
        <f t="shared" si="13"/>
        <v>147.41049999999998</v>
      </c>
      <c r="G292" s="13">
        <f t="shared" si="15"/>
        <v>4127.4939999999997</v>
      </c>
      <c r="H292" s="15">
        <f t="shared" si="14"/>
        <v>4717.1359999999995</v>
      </c>
    </row>
    <row r="293" spans="1:8" ht="38.25" x14ac:dyDescent="0.25">
      <c r="A293" s="10">
        <v>44446</v>
      </c>
      <c r="B293" s="19" t="s">
        <v>19</v>
      </c>
      <c r="C293" s="17">
        <v>1</v>
      </c>
      <c r="D293" s="11" t="s">
        <v>38</v>
      </c>
      <c r="E293" s="20">
        <v>8844.6299999999992</v>
      </c>
      <c r="F293" s="13">
        <f t="shared" si="13"/>
        <v>147.41049999999998</v>
      </c>
      <c r="G293" s="13">
        <f t="shared" si="15"/>
        <v>4127.4939999999997</v>
      </c>
      <c r="H293" s="15">
        <f t="shared" si="14"/>
        <v>4717.1359999999995</v>
      </c>
    </row>
    <row r="294" spans="1:8" ht="38.25" x14ac:dyDescent="0.25">
      <c r="A294" s="10">
        <v>44446</v>
      </c>
      <c r="B294" s="19" t="s">
        <v>19</v>
      </c>
      <c r="C294" s="17">
        <v>1</v>
      </c>
      <c r="D294" s="11" t="s">
        <v>38</v>
      </c>
      <c r="E294" s="20">
        <v>8844.6299999999992</v>
      </c>
      <c r="F294" s="13">
        <f t="shared" si="13"/>
        <v>147.41049999999998</v>
      </c>
      <c r="G294" s="13">
        <f t="shared" si="15"/>
        <v>4127.4939999999997</v>
      </c>
      <c r="H294" s="15">
        <f t="shared" si="14"/>
        <v>4717.1359999999995</v>
      </c>
    </row>
    <row r="295" spans="1:8" ht="38.25" x14ac:dyDescent="0.25">
      <c r="A295" s="10">
        <v>44446</v>
      </c>
      <c r="B295" s="19" t="s">
        <v>19</v>
      </c>
      <c r="C295" s="17">
        <v>1</v>
      </c>
      <c r="D295" s="11" t="s">
        <v>38</v>
      </c>
      <c r="E295" s="20">
        <v>8844.6299999999992</v>
      </c>
      <c r="F295" s="13">
        <f t="shared" si="13"/>
        <v>147.41049999999998</v>
      </c>
      <c r="G295" s="13">
        <f t="shared" si="15"/>
        <v>4127.4939999999997</v>
      </c>
      <c r="H295" s="15">
        <f t="shared" si="14"/>
        <v>4717.1359999999995</v>
      </c>
    </row>
    <row r="296" spans="1:8" ht="38.25" x14ac:dyDescent="0.25">
      <c r="A296" s="10">
        <v>44446</v>
      </c>
      <c r="B296" s="19" t="s">
        <v>19</v>
      </c>
      <c r="C296" s="17">
        <v>1</v>
      </c>
      <c r="D296" s="11" t="s">
        <v>38</v>
      </c>
      <c r="E296" s="20">
        <v>8844.6299999999992</v>
      </c>
      <c r="F296" s="13">
        <f t="shared" si="13"/>
        <v>147.41049999999998</v>
      </c>
      <c r="G296" s="13">
        <f t="shared" si="15"/>
        <v>4127.4939999999997</v>
      </c>
      <c r="H296" s="15">
        <f t="shared" si="14"/>
        <v>4717.1359999999995</v>
      </c>
    </row>
    <row r="297" spans="1:8" ht="38.25" x14ac:dyDescent="0.25">
      <c r="A297" s="10">
        <v>44446</v>
      </c>
      <c r="B297" s="19" t="s">
        <v>19</v>
      </c>
      <c r="C297" s="17">
        <v>1</v>
      </c>
      <c r="D297" s="11" t="s">
        <v>38</v>
      </c>
      <c r="E297" s="20">
        <v>8844.6299999999992</v>
      </c>
      <c r="F297" s="13">
        <f t="shared" si="13"/>
        <v>147.41049999999998</v>
      </c>
      <c r="G297" s="13">
        <f t="shared" si="15"/>
        <v>4127.4939999999997</v>
      </c>
      <c r="H297" s="15">
        <f t="shared" si="14"/>
        <v>4717.1359999999995</v>
      </c>
    </row>
    <row r="298" spans="1:8" ht="38.25" x14ac:dyDescent="0.25">
      <c r="A298" s="10">
        <v>44446</v>
      </c>
      <c r="B298" s="19" t="s">
        <v>19</v>
      </c>
      <c r="C298" s="17">
        <v>1</v>
      </c>
      <c r="D298" s="11" t="s">
        <v>38</v>
      </c>
      <c r="E298" s="20">
        <v>8844.6299999999992</v>
      </c>
      <c r="F298" s="13">
        <f t="shared" si="13"/>
        <v>147.41049999999998</v>
      </c>
      <c r="G298" s="13">
        <f t="shared" si="15"/>
        <v>4127.4939999999997</v>
      </c>
      <c r="H298" s="15">
        <f t="shared" si="14"/>
        <v>4717.1359999999995</v>
      </c>
    </row>
    <row r="299" spans="1:8" ht="38.25" x14ac:dyDescent="0.25">
      <c r="A299" s="10">
        <v>44446</v>
      </c>
      <c r="B299" s="19" t="s">
        <v>19</v>
      </c>
      <c r="C299" s="17">
        <v>1</v>
      </c>
      <c r="D299" s="11" t="s">
        <v>38</v>
      </c>
      <c r="E299" s="20">
        <v>8844.6299999999992</v>
      </c>
      <c r="F299" s="13">
        <f t="shared" si="13"/>
        <v>147.41049999999998</v>
      </c>
      <c r="G299" s="13">
        <f t="shared" si="15"/>
        <v>4127.4939999999997</v>
      </c>
      <c r="H299" s="15">
        <f t="shared" si="14"/>
        <v>4717.1359999999995</v>
      </c>
    </row>
    <row r="300" spans="1:8" ht="38.25" x14ac:dyDescent="0.25">
      <c r="A300" s="10">
        <v>44446</v>
      </c>
      <c r="B300" s="19" t="s">
        <v>19</v>
      </c>
      <c r="C300" s="17">
        <v>1</v>
      </c>
      <c r="D300" s="11" t="s">
        <v>38</v>
      </c>
      <c r="E300" s="20">
        <v>8844.6299999999992</v>
      </c>
      <c r="F300" s="13">
        <f t="shared" si="13"/>
        <v>147.41049999999998</v>
      </c>
      <c r="G300" s="13">
        <f t="shared" si="15"/>
        <v>4127.4939999999997</v>
      </c>
      <c r="H300" s="15">
        <f t="shared" si="14"/>
        <v>4717.1359999999995</v>
      </c>
    </row>
    <row r="301" spans="1:8" ht="38.25" x14ac:dyDescent="0.25">
      <c r="A301" s="10">
        <v>44446</v>
      </c>
      <c r="B301" s="19" t="s">
        <v>19</v>
      </c>
      <c r="C301" s="17">
        <v>1</v>
      </c>
      <c r="D301" s="11" t="s">
        <v>38</v>
      </c>
      <c r="E301" s="20">
        <v>8844.6299999999992</v>
      </c>
      <c r="F301" s="13">
        <f t="shared" si="13"/>
        <v>147.41049999999998</v>
      </c>
      <c r="G301" s="13">
        <f t="shared" si="15"/>
        <v>4127.4939999999997</v>
      </c>
      <c r="H301" s="15">
        <f t="shared" si="14"/>
        <v>4717.1359999999995</v>
      </c>
    </row>
    <row r="302" spans="1:8" ht="38.25" x14ac:dyDescent="0.25">
      <c r="A302" s="10">
        <v>44446</v>
      </c>
      <c r="B302" s="19" t="s">
        <v>19</v>
      </c>
      <c r="C302" s="17">
        <v>1</v>
      </c>
      <c r="D302" s="11" t="s">
        <v>38</v>
      </c>
      <c r="E302" s="20">
        <v>8844.6299999999992</v>
      </c>
      <c r="F302" s="13">
        <f t="shared" si="13"/>
        <v>147.41049999999998</v>
      </c>
      <c r="G302" s="13">
        <f t="shared" si="15"/>
        <v>4127.4939999999997</v>
      </c>
      <c r="H302" s="15">
        <f t="shared" si="14"/>
        <v>4717.1359999999995</v>
      </c>
    </row>
    <row r="303" spans="1:8" ht="38.25" x14ac:dyDescent="0.25">
      <c r="A303" s="10">
        <v>44446</v>
      </c>
      <c r="B303" s="19" t="s">
        <v>19</v>
      </c>
      <c r="C303" s="17">
        <v>1</v>
      </c>
      <c r="D303" s="11" t="s">
        <v>38</v>
      </c>
      <c r="E303" s="20">
        <v>8844.6299999999992</v>
      </c>
      <c r="F303" s="13">
        <f t="shared" si="13"/>
        <v>147.41049999999998</v>
      </c>
      <c r="G303" s="13">
        <f t="shared" si="15"/>
        <v>4127.4939999999997</v>
      </c>
      <c r="H303" s="15">
        <f t="shared" si="14"/>
        <v>4717.1359999999995</v>
      </c>
    </row>
    <row r="304" spans="1:8" ht="38.25" x14ac:dyDescent="0.25">
      <c r="A304" s="10">
        <v>44446</v>
      </c>
      <c r="B304" s="19" t="s">
        <v>19</v>
      </c>
      <c r="C304" s="17">
        <v>1</v>
      </c>
      <c r="D304" s="11" t="s">
        <v>38</v>
      </c>
      <c r="E304" s="20">
        <v>8844.6299999999992</v>
      </c>
      <c r="F304" s="13">
        <f t="shared" si="13"/>
        <v>147.41049999999998</v>
      </c>
      <c r="G304" s="13">
        <f t="shared" si="15"/>
        <v>4127.4939999999997</v>
      </c>
      <c r="H304" s="15">
        <f t="shared" si="14"/>
        <v>4717.1359999999995</v>
      </c>
    </row>
    <row r="305" spans="1:8" ht="38.25" x14ac:dyDescent="0.25">
      <c r="A305" s="10">
        <v>44446</v>
      </c>
      <c r="B305" s="19" t="s">
        <v>19</v>
      </c>
      <c r="C305" s="17">
        <v>1</v>
      </c>
      <c r="D305" s="11" t="s">
        <v>38</v>
      </c>
      <c r="E305" s="20">
        <v>8844.6299999999992</v>
      </c>
      <c r="F305" s="13">
        <f t="shared" si="13"/>
        <v>147.41049999999998</v>
      </c>
      <c r="G305" s="13">
        <f t="shared" si="15"/>
        <v>4127.4939999999997</v>
      </c>
      <c r="H305" s="15">
        <f t="shared" si="14"/>
        <v>4717.1359999999995</v>
      </c>
    </row>
    <row r="306" spans="1:8" ht="38.25" x14ac:dyDescent="0.25">
      <c r="A306" s="10">
        <v>44446</v>
      </c>
      <c r="B306" s="19" t="s">
        <v>19</v>
      </c>
      <c r="C306" s="17">
        <v>1</v>
      </c>
      <c r="D306" s="11" t="s">
        <v>38</v>
      </c>
      <c r="E306" s="20">
        <v>8844.6299999999992</v>
      </c>
      <c r="F306" s="13">
        <f t="shared" si="13"/>
        <v>147.41049999999998</v>
      </c>
      <c r="G306" s="13">
        <f t="shared" si="15"/>
        <v>4127.4939999999997</v>
      </c>
      <c r="H306" s="15">
        <f t="shared" si="14"/>
        <v>4717.1359999999995</v>
      </c>
    </row>
    <row r="307" spans="1:8" ht="38.25" x14ac:dyDescent="0.25">
      <c r="A307" s="10">
        <v>44446</v>
      </c>
      <c r="B307" s="19" t="s">
        <v>19</v>
      </c>
      <c r="C307" s="17">
        <v>1</v>
      </c>
      <c r="D307" s="11" t="s">
        <v>38</v>
      </c>
      <c r="E307" s="20">
        <v>8844.6299999999992</v>
      </c>
      <c r="F307" s="13">
        <f t="shared" si="13"/>
        <v>147.41049999999998</v>
      </c>
      <c r="G307" s="13">
        <f t="shared" si="15"/>
        <v>4127.4939999999997</v>
      </c>
      <c r="H307" s="15">
        <f t="shared" si="14"/>
        <v>4717.1359999999995</v>
      </c>
    </row>
    <row r="308" spans="1:8" ht="38.25" x14ac:dyDescent="0.25">
      <c r="A308" s="10">
        <v>44446</v>
      </c>
      <c r="B308" s="19" t="s">
        <v>19</v>
      </c>
      <c r="C308" s="17">
        <v>1</v>
      </c>
      <c r="D308" s="11" t="s">
        <v>38</v>
      </c>
      <c r="E308" s="20">
        <v>8844.6299999999992</v>
      </c>
      <c r="F308" s="13">
        <f t="shared" si="13"/>
        <v>147.41049999999998</v>
      </c>
      <c r="G308" s="13">
        <f t="shared" si="15"/>
        <v>4127.4939999999997</v>
      </c>
      <c r="H308" s="15">
        <f t="shared" si="14"/>
        <v>4717.1359999999995</v>
      </c>
    </row>
    <row r="309" spans="1:8" ht="38.25" x14ac:dyDescent="0.25">
      <c r="A309" s="10">
        <v>44446</v>
      </c>
      <c r="B309" s="19" t="s">
        <v>19</v>
      </c>
      <c r="C309" s="17">
        <v>1</v>
      </c>
      <c r="D309" s="11" t="s">
        <v>38</v>
      </c>
      <c r="E309" s="20">
        <v>8844.6299999999992</v>
      </c>
      <c r="F309" s="13">
        <f t="shared" si="13"/>
        <v>147.41049999999998</v>
      </c>
      <c r="G309" s="13">
        <f t="shared" si="15"/>
        <v>4127.4939999999997</v>
      </c>
      <c r="H309" s="15">
        <f t="shared" si="14"/>
        <v>4717.1359999999995</v>
      </c>
    </row>
    <row r="310" spans="1:8" ht="38.25" x14ac:dyDescent="0.25">
      <c r="A310" s="10">
        <v>44446</v>
      </c>
      <c r="B310" s="19" t="s">
        <v>19</v>
      </c>
      <c r="C310" s="17">
        <v>1</v>
      </c>
      <c r="D310" s="11" t="s">
        <v>38</v>
      </c>
      <c r="E310" s="20">
        <v>8844.6299999999992</v>
      </c>
      <c r="F310" s="13">
        <f t="shared" si="13"/>
        <v>147.41049999999998</v>
      </c>
      <c r="G310" s="13">
        <f t="shared" si="15"/>
        <v>4127.4939999999997</v>
      </c>
      <c r="H310" s="15">
        <f t="shared" si="14"/>
        <v>4717.1359999999995</v>
      </c>
    </row>
    <row r="311" spans="1:8" ht="63.75" x14ac:dyDescent="0.25">
      <c r="A311" s="10">
        <v>44446</v>
      </c>
      <c r="B311" s="19" t="s">
        <v>19</v>
      </c>
      <c r="C311" s="17">
        <v>1</v>
      </c>
      <c r="D311" s="11" t="s">
        <v>39</v>
      </c>
      <c r="E311" s="20">
        <v>10049.59</v>
      </c>
      <c r="F311" s="13">
        <f t="shared" si="13"/>
        <v>167.49316666666667</v>
      </c>
      <c r="G311" s="13">
        <f t="shared" si="15"/>
        <v>4689.8086666666668</v>
      </c>
      <c r="H311" s="15">
        <f t="shared" si="14"/>
        <v>5359.7813333333334</v>
      </c>
    </row>
    <row r="312" spans="1:8" ht="63.75" x14ac:dyDescent="0.25">
      <c r="A312" s="10">
        <v>44446</v>
      </c>
      <c r="B312" s="19" t="s">
        <v>19</v>
      </c>
      <c r="C312" s="17">
        <v>1</v>
      </c>
      <c r="D312" s="11" t="s">
        <v>39</v>
      </c>
      <c r="E312" s="20">
        <v>10049.59</v>
      </c>
      <c r="F312" s="13">
        <f t="shared" si="13"/>
        <v>167.49316666666667</v>
      </c>
      <c r="G312" s="13">
        <f t="shared" si="15"/>
        <v>4689.8086666666668</v>
      </c>
      <c r="H312" s="15">
        <f t="shared" si="14"/>
        <v>5359.7813333333334</v>
      </c>
    </row>
    <row r="313" spans="1:8" ht="63.75" x14ac:dyDescent="0.25">
      <c r="A313" s="10">
        <v>44446</v>
      </c>
      <c r="B313" s="19" t="s">
        <v>19</v>
      </c>
      <c r="C313" s="17">
        <v>1</v>
      </c>
      <c r="D313" s="11" t="s">
        <v>40</v>
      </c>
      <c r="E313" s="20">
        <v>10049.59</v>
      </c>
      <c r="F313" s="13">
        <f t="shared" si="13"/>
        <v>167.49316666666667</v>
      </c>
      <c r="G313" s="13">
        <f t="shared" si="15"/>
        <v>4689.8086666666668</v>
      </c>
      <c r="H313" s="15">
        <f t="shared" si="14"/>
        <v>5359.7813333333334</v>
      </c>
    </row>
    <row r="314" spans="1:8" ht="63.75" x14ac:dyDescent="0.25">
      <c r="A314" s="10">
        <v>44446</v>
      </c>
      <c r="B314" s="19" t="s">
        <v>19</v>
      </c>
      <c r="C314" s="17">
        <v>1</v>
      </c>
      <c r="D314" s="11" t="s">
        <v>40</v>
      </c>
      <c r="E314" s="20">
        <v>10049.59</v>
      </c>
      <c r="F314" s="13">
        <f t="shared" si="13"/>
        <v>167.49316666666667</v>
      </c>
      <c r="G314" s="13">
        <f t="shared" si="15"/>
        <v>4689.8086666666668</v>
      </c>
      <c r="H314" s="15">
        <f t="shared" si="14"/>
        <v>5359.7813333333334</v>
      </c>
    </row>
    <row r="315" spans="1:8" ht="63.75" x14ac:dyDescent="0.25">
      <c r="A315" s="10">
        <v>44446</v>
      </c>
      <c r="B315" s="19" t="s">
        <v>19</v>
      </c>
      <c r="C315" s="17">
        <v>1</v>
      </c>
      <c r="D315" s="11" t="s">
        <v>40</v>
      </c>
      <c r="E315" s="20">
        <v>10049.59</v>
      </c>
      <c r="F315" s="13">
        <f t="shared" si="13"/>
        <v>167.49316666666667</v>
      </c>
      <c r="G315" s="13">
        <f t="shared" si="15"/>
        <v>4689.8086666666668</v>
      </c>
      <c r="H315" s="15">
        <f t="shared" si="14"/>
        <v>5359.7813333333334</v>
      </c>
    </row>
    <row r="316" spans="1:8" ht="63.75" x14ac:dyDescent="0.25">
      <c r="A316" s="10">
        <v>44446</v>
      </c>
      <c r="B316" s="19" t="s">
        <v>19</v>
      </c>
      <c r="C316" s="17">
        <v>1</v>
      </c>
      <c r="D316" s="11" t="s">
        <v>41</v>
      </c>
      <c r="E316" s="20">
        <v>21312.45</v>
      </c>
      <c r="F316" s="13">
        <f t="shared" si="13"/>
        <v>355.20750000000004</v>
      </c>
      <c r="G316" s="13">
        <f t="shared" si="15"/>
        <v>9945.8100000000013</v>
      </c>
      <c r="H316" s="15">
        <f t="shared" si="14"/>
        <v>11366.64</v>
      </c>
    </row>
    <row r="317" spans="1:8" ht="63.75" x14ac:dyDescent="0.25">
      <c r="A317" s="10">
        <v>44446</v>
      </c>
      <c r="B317" s="19" t="s">
        <v>19</v>
      </c>
      <c r="C317" s="17">
        <v>1</v>
      </c>
      <c r="D317" s="11" t="s">
        <v>41</v>
      </c>
      <c r="E317" s="20">
        <v>21312.45</v>
      </c>
      <c r="F317" s="13">
        <f t="shared" si="13"/>
        <v>355.20750000000004</v>
      </c>
      <c r="G317" s="13">
        <f t="shared" si="15"/>
        <v>9945.8100000000013</v>
      </c>
      <c r="H317" s="15">
        <f t="shared" si="14"/>
        <v>11366.64</v>
      </c>
    </row>
    <row r="318" spans="1:8" ht="63.75" x14ac:dyDescent="0.25">
      <c r="A318" s="10">
        <v>44446</v>
      </c>
      <c r="B318" s="19" t="s">
        <v>19</v>
      </c>
      <c r="C318" s="17">
        <v>1</v>
      </c>
      <c r="D318" s="11" t="s">
        <v>42</v>
      </c>
      <c r="E318" s="20">
        <v>110662.22</v>
      </c>
      <c r="F318" s="13">
        <f t="shared" si="13"/>
        <v>1844.3703333333333</v>
      </c>
      <c r="G318" s="13">
        <f t="shared" si="15"/>
        <v>51642.369333333336</v>
      </c>
      <c r="H318" s="15">
        <f t="shared" si="14"/>
        <v>59019.850666666665</v>
      </c>
    </row>
    <row r="319" spans="1:8" ht="89.25" x14ac:dyDescent="0.25">
      <c r="A319" s="10">
        <v>44446</v>
      </c>
      <c r="B319" s="19" t="s">
        <v>19</v>
      </c>
      <c r="C319" s="17">
        <v>1</v>
      </c>
      <c r="D319" s="11" t="s">
        <v>43</v>
      </c>
      <c r="E319" s="20">
        <v>22119.4</v>
      </c>
      <c r="F319" s="13">
        <f t="shared" si="13"/>
        <v>368.65666666666669</v>
      </c>
      <c r="G319" s="13">
        <f t="shared" si="15"/>
        <v>10322.386666666667</v>
      </c>
      <c r="H319" s="15">
        <f t="shared" si="14"/>
        <v>11797.013333333334</v>
      </c>
    </row>
    <row r="320" spans="1:8" ht="51" x14ac:dyDescent="0.25">
      <c r="A320" s="10">
        <v>44446</v>
      </c>
      <c r="B320" s="19" t="s">
        <v>19</v>
      </c>
      <c r="C320" s="17">
        <v>1</v>
      </c>
      <c r="D320" s="11" t="s">
        <v>44</v>
      </c>
      <c r="E320" s="20">
        <v>14685.22</v>
      </c>
      <c r="F320" s="13">
        <f t="shared" si="13"/>
        <v>244.75366666666665</v>
      </c>
      <c r="G320" s="13">
        <f t="shared" si="15"/>
        <v>6853.1026666666658</v>
      </c>
      <c r="H320" s="15">
        <f t="shared" si="14"/>
        <v>7832.1173333333336</v>
      </c>
    </row>
    <row r="321" spans="1:8" ht="51" x14ac:dyDescent="0.25">
      <c r="A321" s="10">
        <v>44446</v>
      </c>
      <c r="B321" s="19" t="s">
        <v>19</v>
      </c>
      <c r="C321" s="17">
        <v>1</v>
      </c>
      <c r="D321" s="11" t="s">
        <v>44</v>
      </c>
      <c r="E321" s="20">
        <v>14685.22</v>
      </c>
      <c r="F321" s="13">
        <f t="shared" si="13"/>
        <v>244.75366666666665</v>
      </c>
      <c r="G321" s="13">
        <f t="shared" si="15"/>
        <v>6853.1026666666658</v>
      </c>
      <c r="H321" s="15">
        <f t="shared" si="14"/>
        <v>7832.1173333333336</v>
      </c>
    </row>
    <row r="322" spans="1:8" ht="63.75" x14ac:dyDescent="0.25">
      <c r="A322" s="10">
        <v>44446</v>
      </c>
      <c r="B322" s="19" t="s">
        <v>19</v>
      </c>
      <c r="C322" s="17">
        <v>1</v>
      </c>
      <c r="D322" s="11" t="s">
        <v>45</v>
      </c>
      <c r="E322" s="20">
        <v>10189.23</v>
      </c>
      <c r="F322" s="13">
        <f t="shared" si="13"/>
        <v>169.82049999999998</v>
      </c>
      <c r="G322" s="13">
        <f t="shared" si="15"/>
        <v>4754.9739999999993</v>
      </c>
      <c r="H322" s="15">
        <f t="shared" si="14"/>
        <v>5434.2560000000003</v>
      </c>
    </row>
    <row r="323" spans="1:8" ht="76.5" x14ac:dyDescent="0.25">
      <c r="A323" s="10">
        <v>44446</v>
      </c>
      <c r="B323" s="19" t="s">
        <v>19</v>
      </c>
      <c r="C323" s="17">
        <v>1</v>
      </c>
      <c r="D323" s="11" t="s">
        <v>46</v>
      </c>
      <c r="E323" s="20">
        <v>18748.55</v>
      </c>
      <c r="F323" s="13">
        <f t="shared" si="13"/>
        <v>312.4758333333333</v>
      </c>
      <c r="G323" s="13">
        <f t="shared" si="15"/>
        <v>8749.3233333333319</v>
      </c>
      <c r="H323" s="15">
        <f t="shared" si="14"/>
        <v>9999.2266666666674</v>
      </c>
    </row>
    <row r="324" spans="1:8" ht="76.5" x14ac:dyDescent="0.25">
      <c r="A324" s="10">
        <v>44446</v>
      </c>
      <c r="B324" s="19" t="s">
        <v>19</v>
      </c>
      <c r="C324" s="17">
        <v>1</v>
      </c>
      <c r="D324" s="11" t="s">
        <v>46</v>
      </c>
      <c r="E324" s="20">
        <v>18748.55</v>
      </c>
      <c r="F324" s="13">
        <f t="shared" si="13"/>
        <v>312.4758333333333</v>
      </c>
      <c r="G324" s="13">
        <f t="shared" si="15"/>
        <v>8749.3233333333319</v>
      </c>
      <c r="H324" s="15">
        <f t="shared" si="14"/>
        <v>9999.2266666666674</v>
      </c>
    </row>
    <row r="325" spans="1:8" ht="76.5" x14ac:dyDescent="0.25">
      <c r="A325" s="10">
        <v>44446</v>
      </c>
      <c r="B325" s="19" t="s">
        <v>19</v>
      </c>
      <c r="C325" s="17">
        <v>1</v>
      </c>
      <c r="D325" s="11" t="s">
        <v>46</v>
      </c>
      <c r="E325" s="20">
        <v>18748.55</v>
      </c>
      <c r="F325" s="13">
        <f t="shared" si="13"/>
        <v>312.4758333333333</v>
      </c>
      <c r="G325" s="13">
        <f t="shared" si="15"/>
        <v>8749.3233333333319</v>
      </c>
      <c r="H325" s="15">
        <f t="shared" si="14"/>
        <v>9999.2266666666674</v>
      </c>
    </row>
    <row r="326" spans="1:8" ht="76.5" x14ac:dyDescent="0.25">
      <c r="A326" s="10">
        <v>44446</v>
      </c>
      <c r="B326" s="19" t="s">
        <v>19</v>
      </c>
      <c r="C326" s="17">
        <v>1</v>
      </c>
      <c r="D326" s="11" t="s">
        <v>46</v>
      </c>
      <c r="E326" s="20">
        <v>18748.55</v>
      </c>
      <c r="F326" s="13">
        <f t="shared" si="13"/>
        <v>312.4758333333333</v>
      </c>
      <c r="G326" s="13">
        <f t="shared" si="15"/>
        <v>8749.3233333333319</v>
      </c>
      <c r="H326" s="15">
        <f t="shared" si="14"/>
        <v>9999.2266666666674</v>
      </c>
    </row>
    <row r="327" spans="1:8" ht="76.5" x14ac:dyDescent="0.25">
      <c r="A327" s="10">
        <v>44446</v>
      </c>
      <c r="B327" s="19" t="s">
        <v>19</v>
      </c>
      <c r="C327" s="17">
        <v>1</v>
      </c>
      <c r="D327" s="11" t="s">
        <v>47</v>
      </c>
      <c r="E327" s="20">
        <v>19452.48</v>
      </c>
      <c r="F327" s="13">
        <f t="shared" si="13"/>
        <v>324.20799999999997</v>
      </c>
      <c r="G327" s="13">
        <f t="shared" si="15"/>
        <v>9077.8239999999987</v>
      </c>
      <c r="H327" s="15">
        <f t="shared" si="14"/>
        <v>10374.656000000001</v>
      </c>
    </row>
    <row r="328" spans="1:8" ht="76.5" x14ac:dyDescent="0.25">
      <c r="A328" s="10">
        <v>44446</v>
      </c>
      <c r="B328" s="19" t="s">
        <v>19</v>
      </c>
      <c r="C328" s="17">
        <v>1</v>
      </c>
      <c r="D328" s="11" t="s">
        <v>47</v>
      </c>
      <c r="E328" s="20">
        <v>19452.48</v>
      </c>
      <c r="F328" s="13">
        <f t="shared" si="13"/>
        <v>324.20799999999997</v>
      </c>
      <c r="G328" s="13">
        <f t="shared" si="15"/>
        <v>9077.8239999999987</v>
      </c>
      <c r="H328" s="15">
        <f t="shared" si="14"/>
        <v>10374.656000000001</v>
      </c>
    </row>
    <row r="329" spans="1:8" ht="76.5" x14ac:dyDescent="0.25">
      <c r="A329" s="10">
        <v>44446</v>
      </c>
      <c r="B329" s="19" t="s">
        <v>19</v>
      </c>
      <c r="C329" s="17">
        <v>1</v>
      </c>
      <c r="D329" s="11" t="s">
        <v>47</v>
      </c>
      <c r="E329" s="20">
        <v>19452.48</v>
      </c>
      <c r="F329" s="13">
        <f t="shared" si="13"/>
        <v>324.20799999999997</v>
      </c>
      <c r="G329" s="13">
        <f t="shared" si="15"/>
        <v>9077.8239999999987</v>
      </c>
      <c r="H329" s="15">
        <f t="shared" si="14"/>
        <v>10374.656000000001</v>
      </c>
    </row>
    <row r="330" spans="1:8" ht="76.5" x14ac:dyDescent="0.25">
      <c r="A330" s="10">
        <v>44446</v>
      </c>
      <c r="B330" s="19" t="s">
        <v>19</v>
      </c>
      <c r="C330" s="17">
        <v>1</v>
      </c>
      <c r="D330" s="11" t="s">
        <v>47</v>
      </c>
      <c r="E330" s="20">
        <v>19452.48</v>
      </c>
      <c r="F330" s="13">
        <f t="shared" si="13"/>
        <v>324.20799999999997</v>
      </c>
      <c r="G330" s="13">
        <f t="shared" si="15"/>
        <v>9077.8239999999987</v>
      </c>
      <c r="H330" s="15">
        <f t="shared" si="14"/>
        <v>10374.656000000001</v>
      </c>
    </row>
    <row r="331" spans="1:8" ht="76.5" x14ac:dyDescent="0.25">
      <c r="A331" s="10">
        <v>44446</v>
      </c>
      <c r="B331" s="19" t="s">
        <v>19</v>
      </c>
      <c r="C331" s="17">
        <v>1</v>
      </c>
      <c r="D331" s="11" t="s">
        <v>47</v>
      </c>
      <c r="E331" s="20">
        <v>19452.48</v>
      </c>
      <c r="F331" s="13">
        <f t="shared" si="13"/>
        <v>324.20799999999997</v>
      </c>
      <c r="G331" s="13">
        <f t="shared" si="15"/>
        <v>9077.8239999999987</v>
      </c>
      <c r="H331" s="15">
        <f t="shared" si="14"/>
        <v>10374.656000000001</v>
      </c>
    </row>
    <row r="332" spans="1:8" ht="76.5" x14ac:dyDescent="0.25">
      <c r="A332" s="10">
        <v>44446</v>
      </c>
      <c r="B332" s="19" t="s">
        <v>19</v>
      </c>
      <c r="C332" s="17">
        <v>1</v>
      </c>
      <c r="D332" s="11" t="s">
        <v>47</v>
      </c>
      <c r="E332" s="20">
        <v>19452.48</v>
      </c>
      <c r="F332" s="13">
        <f t="shared" si="13"/>
        <v>324.20799999999997</v>
      </c>
      <c r="G332" s="13">
        <f t="shared" si="15"/>
        <v>9077.8239999999987</v>
      </c>
      <c r="H332" s="15">
        <f t="shared" si="14"/>
        <v>10374.656000000001</v>
      </c>
    </row>
    <row r="333" spans="1:8" ht="76.5" x14ac:dyDescent="0.25">
      <c r="A333" s="10">
        <v>44446</v>
      </c>
      <c r="B333" s="19" t="s">
        <v>19</v>
      </c>
      <c r="C333" s="17">
        <v>1</v>
      </c>
      <c r="D333" s="11" t="s">
        <v>47</v>
      </c>
      <c r="E333" s="20">
        <v>19452.48</v>
      </c>
      <c r="F333" s="13">
        <f t="shared" si="13"/>
        <v>324.20799999999997</v>
      </c>
      <c r="G333" s="13">
        <f t="shared" si="15"/>
        <v>9077.8239999999987</v>
      </c>
      <c r="H333" s="15">
        <f t="shared" si="14"/>
        <v>10374.656000000001</v>
      </c>
    </row>
    <row r="334" spans="1:8" ht="76.5" x14ac:dyDescent="0.25">
      <c r="A334" s="10">
        <v>44446</v>
      </c>
      <c r="B334" s="19" t="s">
        <v>19</v>
      </c>
      <c r="C334" s="17">
        <v>1</v>
      </c>
      <c r="D334" s="11" t="s">
        <v>47</v>
      </c>
      <c r="E334" s="20">
        <v>19452.48</v>
      </c>
      <c r="F334" s="13">
        <f t="shared" si="13"/>
        <v>324.20799999999997</v>
      </c>
      <c r="G334" s="13">
        <f t="shared" si="15"/>
        <v>9077.8239999999987</v>
      </c>
      <c r="H334" s="15">
        <f t="shared" si="14"/>
        <v>10374.656000000001</v>
      </c>
    </row>
    <row r="335" spans="1:8" ht="76.5" x14ac:dyDescent="0.25">
      <c r="A335" s="10">
        <v>44446</v>
      </c>
      <c r="B335" s="19" t="s">
        <v>19</v>
      </c>
      <c r="C335" s="17">
        <v>1</v>
      </c>
      <c r="D335" s="11" t="s">
        <v>47</v>
      </c>
      <c r="E335" s="20">
        <v>19452.48</v>
      </c>
      <c r="F335" s="13">
        <f t="shared" si="13"/>
        <v>324.20799999999997</v>
      </c>
      <c r="G335" s="13">
        <f t="shared" si="15"/>
        <v>9077.8239999999987</v>
      </c>
      <c r="H335" s="15">
        <f t="shared" si="14"/>
        <v>10374.656000000001</v>
      </c>
    </row>
    <row r="336" spans="1:8" ht="76.5" x14ac:dyDescent="0.25">
      <c r="A336" s="10">
        <v>44446</v>
      </c>
      <c r="B336" s="19" t="s">
        <v>19</v>
      </c>
      <c r="C336" s="17">
        <v>1</v>
      </c>
      <c r="D336" s="11" t="s">
        <v>47</v>
      </c>
      <c r="E336" s="20">
        <v>19452.48</v>
      </c>
      <c r="F336" s="13">
        <f t="shared" ref="F336:F404" si="16">+E336/60</f>
        <v>324.20799999999997</v>
      </c>
      <c r="G336" s="13">
        <f t="shared" si="15"/>
        <v>9077.8239999999987</v>
      </c>
      <c r="H336" s="15">
        <f t="shared" ref="H336:H404" si="17">+E336-G336</f>
        <v>10374.656000000001</v>
      </c>
    </row>
    <row r="337" spans="1:8" ht="76.5" x14ac:dyDescent="0.25">
      <c r="A337" s="10">
        <v>44446</v>
      </c>
      <c r="B337" s="19" t="s">
        <v>19</v>
      </c>
      <c r="C337" s="17">
        <v>1</v>
      </c>
      <c r="D337" s="11" t="s">
        <v>47</v>
      </c>
      <c r="E337" s="20">
        <v>19452.48</v>
      </c>
      <c r="F337" s="13">
        <f t="shared" si="16"/>
        <v>324.20799999999997</v>
      </c>
      <c r="G337" s="13">
        <f t="shared" si="15"/>
        <v>9077.8239999999987</v>
      </c>
      <c r="H337" s="15">
        <f t="shared" si="17"/>
        <v>10374.656000000001</v>
      </c>
    </row>
    <row r="338" spans="1:8" ht="76.5" x14ac:dyDescent="0.25">
      <c r="A338" s="10">
        <v>44446</v>
      </c>
      <c r="B338" s="19" t="s">
        <v>19</v>
      </c>
      <c r="C338" s="17">
        <v>1</v>
      </c>
      <c r="D338" s="11" t="s">
        <v>47</v>
      </c>
      <c r="E338" s="20">
        <v>19452.48</v>
      </c>
      <c r="F338" s="13">
        <f t="shared" si="16"/>
        <v>324.20799999999997</v>
      </c>
      <c r="G338" s="13">
        <f t="shared" si="15"/>
        <v>9077.8239999999987</v>
      </c>
      <c r="H338" s="15">
        <f t="shared" si="17"/>
        <v>10374.656000000001</v>
      </c>
    </row>
    <row r="339" spans="1:8" ht="76.5" x14ac:dyDescent="0.25">
      <c r="A339" s="10">
        <v>44446</v>
      </c>
      <c r="B339" s="19" t="s">
        <v>19</v>
      </c>
      <c r="C339" s="17">
        <v>1</v>
      </c>
      <c r="D339" s="11" t="s">
        <v>47</v>
      </c>
      <c r="E339" s="20">
        <v>19452.48</v>
      </c>
      <c r="F339" s="13">
        <f t="shared" si="16"/>
        <v>324.20799999999997</v>
      </c>
      <c r="G339" s="13">
        <f t="shared" si="15"/>
        <v>9077.8239999999987</v>
      </c>
      <c r="H339" s="15">
        <f t="shared" si="17"/>
        <v>10374.656000000001</v>
      </c>
    </row>
    <row r="340" spans="1:8" ht="76.5" x14ac:dyDescent="0.25">
      <c r="A340" s="10">
        <v>44446</v>
      </c>
      <c r="B340" s="19" t="s">
        <v>19</v>
      </c>
      <c r="C340" s="17">
        <v>1</v>
      </c>
      <c r="D340" s="11" t="s">
        <v>47</v>
      </c>
      <c r="E340" s="20">
        <v>19452.48</v>
      </c>
      <c r="F340" s="13">
        <f t="shared" si="16"/>
        <v>324.20799999999997</v>
      </c>
      <c r="G340" s="13">
        <f t="shared" si="15"/>
        <v>9077.8239999999987</v>
      </c>
      <c r="H340" s="15">
        <f t="shared" si="17"/>
        <v>10374.656000000001</v>
      </c>
    </row>
    <row r="341" spans="1:8" ht="76.5" x14ac:dyDescent="0.25">
      <c r="A341" s="10">
        <v>44446</v>
      </c>
      <c r="B341" s="19" t="s">
        <v>19</v>
      </c>
      <c r="C341" s="17">
        <v>1</v>
      </c>
      <c r="D341" s="11" t="s">
        <v>47</v>
      </c>
      <c r="E341" s="20">
        <v>19452.48</v>
      </c>
      <c r="F341" s="13">
        <f t="shared" si="16"/>
        <v>324.20799999999997</v>
      </c>
      <c r="G341" s="13">
        <f t="shared" si="15"/>
        <v>9077.8239999999987</v>
      </c>
      <c r="H341" s="15">
        <f t="shared" si="17"/>
        <v>10374.656000000001</v>
      </c>
    </row>
    <row r="342" spans="1:8" ht="76.5" x14ac:dyDescent="0.25">
      <c r="A342" s="10">
        <v>44446</v>
      </c>
      <c r="B342" s="19" t="s">
        <v>19</v>
      </c>
      <c r="C342" s="17">
        <v>1</v>
      </c>
      <c r="D342" s="11" t="s">
        <v>47</v>
      </c>
      <c r="E342" s="20">
        <v>19452.48</v>
      </c>
      <c r="F342" s="13">
        <f t="shared" si="16"/>
        <v>324.20799999999997</v>
      </c>
      <c r="G342" s="13">
        <f t="shared" si="15"/>
        <v>9077.8239999999987</v>
      </c>
      <c r="H342" s="15">
        <f t="shared" si="17"/>
        <v>10374.656000000001</v>
      </c>
    </row>
    <row r="343" spans="1:8" ht="25.5" x14ac:dyDescent="0.25">
      <c r="A343" s="10">
        <v>44446</v>
      </c>
      <c r="B343" s="19" t="s">
        <v>19</v>
      </c>
      <c r="C343" s="17">
        <v>1</v>
      </c>
      <c r="D343" s="11" t="s">
        <v>48</v>
      </c>
      <c r="E343" s="20">
        <v>11566.18</v>
      </c>
      <c r="F343" s="13">
        <f t="shared" si="16"/>
        <v>192.76966666666667</v>
      </c>
      <c r="G343" s="13">
        <f t="shared" si="15"/>
        <v>5397.550666666667</v>
      </c>
      <c r="H343" s="15">
        <f t="shared" si="17"/>
        <v>6168.6293333333333</v>
      </c>
    </row>
    <row r="344" spans="1:8" ht="51" x14ac:dyDescent="0.25">
      <c r="A344" s="10">
        <v>44447</v>
      </c>
      <c r="B344" s="18" t="s">
        <v>49</v>
      </c>
      <c r="C344" s="17">
        <v>1</v>
      </c>
      <c r="D344" s="11" t="s">
        <v>50</v>
      </c>
      <c r="E344" s="20">
        <v>868774.63</v>
      </c>
      <c r="F344" s="13">
        <f t="shared" si="16"/>
        <v>14479.577166666666</v>
      </c>
      <c r="G344" s="13">
        <f t="shared" si="15"/>
        <v>405428.16066666663</v>
      </c>
      <c r="H344" s="15">
        <f t="shared" si="17"/>
        <v>463346.46933333337</v>
      </c>
    </row>
    <row r="345" spans="1:8" ht="51" x14ac:dyDescent="0.25">
      <c r="A345" s="10">
        <v>44453</v>
      </c>
      <c r="B345" s="18" t="s">
        <v>51</v>
      </c>
      <c r="C345" s="17">
        <v>1</v>
      </c>
      <c r="D345" s="11" t="s">
        <v>52</v>
      </c>
      <c r="E345" s="20">
        <v>12270.67</v>
      </c>
      <c r="F345" s="13">
        <f t="shared" si="16"/>
        <v>204.51116666666667</v>
      </c>
      <c r="G345" s="13">
        <f t="shared" si="15"/>
        <v>5726.3126666666667</v>
      </c>
      <c r="H345" s="15">
        <f t="shared" si="17"/>
        <v>6544.3573333333334</v>
      </c>
    </row>
    <row r="346" spans="1:8" ht="51" x14ac:dyDescent="0.25">
      <c r="A346" s="10">
        <v>44453</v>
      </c>
      <c r="B346" s="18" t="s">
        <v>51</v>
      </c>
      <c r="C346" s="17">
        <v>1</v>
      </c>
      <c r="D346" s="11" t="s">
        <v>52</v>
      </c>
      <c r="E346" s="20">
        <v>12270.67</v>
      </c>
      <c r="F346" s="13">
        <f t="shared" si="16"/>
        <v>204.51116666666667</v>
      </c>
      <c r="G346" s="13">
        <f t="shared" si="15"/>
        <v>5726.3126666666667</v>
      </c>
      <c r="H346" s="15">
        <f t="shared" si="17"/>
        <v>6544.3573333333334</v>
      </c>
    </row>
    <row r="347" spans="1:8" ht="51" x14ac:dyDescent="0.25">
      <c r="A347" s="10">
        <v>44453</v>
      </c>
      <c r="B347" s="18" t="s">
        <v>51</v>
      </c>
      <c r="C347" s="17">
        <v>1</v>
      </c>
      <c r="D347" s="11" t="s">
        <v>53</v>
      </c>
      <c r="E347" s="20">
        <v>3904.3</v>
      </c>
      <c r="F347" s="13">
        <f t="shared" si="16"/>
        <v>65.071666666666673</v>
      </c>
      <c r="G347" s="13">
        <f t="shared" si="15"/>
        <v>1822.0066666666669</v>
      </c>
      <c r="H347" s="15">
        <f t="shared" si="17"/>
        <v>2082.2933333333331</v>
      </c>
    </row>
    <row r="348" spans="1:8" ht="51" x14ac:dyDescent="0.25">
      <c r="A348" s="10">
        <v>44468</v>
      </c>
      <c r="B348" s="18" t="s">
        <v>54</v>
      </c>
      <c r="C348" s="17">
        <v>1</v>
      </c>
      <c r="D348" s="11" t="s">
        <v>55</v>
      </c>
      <c r="E348" s="20">
        <v>32448.7</v>
      </c>
      <c r="F348" s="13">
        <f t="shared" si="16"/>
        <v>540.81166666666672</v>
      </c>
      <c r="G348" s="13">
        <f>+F348*27</f>
        <v>14601.915000000001</v>
      </c>
      <c r="H348" s="15">
        <f t="shared" si="17"/>
        <v>17846.785</v>
      </c>
    </row>
    <row r="349" spans="1:8" ht="51" x14ac:dyDescent="0.25">
      <c r="A349" s="10">
        <v>44468</v>
      </c>
      <c r="B349" s="18" t="s">
        <v>54</v>
      </c>
      <c r="C349" s="17">
        <v>1</v>
      </c>
      <c r="D349" s="11" t="s">
        <v>56</v>
      </c>
      <c r="E349" s="20">
        <v>25311</v>
      </c>
      <c r="F349" s="13">
        <f t="shared" si="16"/>
        <v>421.85</v>
      </c>
      <c r="G349" s="13">
        <f t="shared" ref="G349:G412" si="18">+F349*27</f>
        <v>11389.95</v>
      </c>
      <c r="H349" s="15">
        <f t="shared" si="17"/>
        <v>13921.05</v>
      </c>
    </row>
    <row r="350" spans="1:8" ht="51" x14ac:dyDescent="0.25">
      <c r="A350" s="10">
        <v>44468</v>
      </c>
      <c r="B350" s="18" t="s">
        <v>54</v>
      </c>
      <c r="C350" s="17">
        <v>1</v>
      </c>
      <c r="D350" s="11" t="s">
        <v>56</v>
      </c>
      <c r="E350" s="20">
        <v>25311</v>
      </c>
      <c r="F350" s="13">
        <f t="shared" si="16"/>
        <v>421.85</v>
      </c>
      <c r="G350" s="13">
        <f t="shared" si="18"/>
        <v>11389.95</v>
      </c>
      <c r="H350" s="15">
        <f t="shared" si="17"/>
        <v>13921.05</v>
      </c>
    </row>
    <row r="351" spans="1:8" ht="76.5" x14ac:dyDescent="0.25">
      <c r="A351" s="10">
        <v>44468</v>
      </c>
      <c r="B351" s="18" t="s">
        <v>54</v>
      </c>
      <c r="C351" s="17">
        <v>1</v>
      </c>
      <c r="D351" s="11" t="s">
        <v>57</v>
      </c>
      <c r="E351" s="20">
        <v>38654.78</v>
      </c>
      <c r="F351" s="13">
        <f t="shared" si="16"/>
        <v>644.24633333333327</v>
      </c>
      <c r="G351" s="13">
        <f t="shared" si="18"/>
        <v>17394.650999999998</v>
      </c>
      <c r="H351" s="15">
        <f t="shared" si="17"/>
        <v>21260.129000000001</v>
      </c>
    </row>
    <row r="352" spans="1:8" ht="76.5" x14ac:dyDescent="0.25">
      <c r="A352" s="10">
        <v>44468</v>
      </c>
      <c r="B352" s="18" t="s">
        <v>54</v>
      </c>
      <c r="C352" s="17">
        <v>1</v>
      </c>
      <c r="D352" s="11" t="s">
        <v>57</v>
      </c>
      <c r="E352" s="20">
        <v>38654.78</v>
      </c>
      <c r="F352" s="13">
        <f t="shared" si="16"/>
        <v>644.24633333333327</v>
      </c>
      <c r="G352" s="13">
        <f t="shared" si="18"/>
        <v>17394.650999999998</v>
      </c>
      <c r="H352" s="15">
        <f t="shared" si="17"/>
        <v>21260.129000000001</v>
      </c>
    </row>
    <row r="353" spans="1:8" ht="76.5" x14ac:dyDescent="0.25">
      <c r="A353" s="10">
        <v>44468</v>
      </c>
      <c r="B353" s="18" t="s">
        <v>54</v>
      </c>
      <c r="C353" s="17">
        <v>1</v>
      </c>
      <c r="D353" s="11" t="s">
        <v>57</v>
      </c>
      <c r="E353" s="20">
        <v>38654.78</v>
      </c>
      <c r="F353" s="13">
        <f t="shared" si="16"/>
        <v>644.24633333333327</v>
      </c>
      <c r="G353" s="13">
        <f t="shared" si="18"/>
        <v>17394.650999999998</v>
      </c>
      <c r="H353" s="15">
        <f t="shared" si="17"/>
        <v>21260.129000000001</v>
      </c>
    </row>
    <row r="354" spans="1:8" ht="76.5" x14ac:dyDescent="0.25">
      <c r="A354" s="10">
        <v>44468</v>
      </c>
      <c r="B354" s="18" t="s">
        <v>54</v>
      </c>
      <c r="C354" s="17">
        <v>1</v>
      </c>
      <c r="D354" s="11" t="s">
        <v>57</v>
      </c>
      <c r="E354" s="20">
        <v>38654.78</v>
      </c>
      <c r="F354" s="13">
        <f t="shared" si="16"/>
        <v>644.24633333333327</v>
      </c>
      <c r="G354" s="13">
        <f t="shared" si="18"/>
        <v>17394.650999999998</v>
      </c>
      <c r="H354" s="15">
        <f t="shared" si="17"/>
        <v>21260.129000000001</v>
      </c>
    </row>
    <row r="355" spans="1:8" ht="76.5" x14ac:dyDescent="0.25">
      <c r="A355" s="10">
        <v>44468</v>
      </c>
      <c r="B355" s="18" t="s">
        <v>54</v>
      </c>
      <c r="C355" s="17">
        <v>1</v>
      </c>
      <c r="D355" s="11" t="s">
        <v>57</v>
      </c>
      <c r="E355" s="20">
        <v>38654.78</v>
      </c>
      <c r="F355" s="13">
        <f t="shared" si="16"/>
        <v>644.24633333333327</v>
      </c>
      <c r="G355" s="13">
        <f t="shared" si="18"/>
        <v>17394.650999999998</v>
      </c>
      <c r="H355" s="15">
        <f t="shared" si="17"/>
        <v>21260.129000000001</v>
      </c>
    </row>
    <row r="356" spans="1:8" ht="76.5" x14ac:dyDescent="0.25">
      <c r="A356" s="10">
        <v>44468</v>
      </c>
      <c r="B356" s="18" t="s">
        <v>54</v>
      </c>
      <c r="C356" s="17">
        <v>1</v>
      </c>
      <c r="D356" s="11" t="s">
        <v>57</v>
      </c>
      <c r="E356" s="20">
        <v>38654.78</v>
      </c>
      <c r="F356" s="13">
        <f t="shared" si="16"/>
        <v>644.24633333333327</v>
      </c>
      <c r="G356" s="13">
        <f t="shared" si="18"/>
        <v>17394.650999999998</v>
      </c>
      <c r="H356" s="15">
        <f t="shared" si="17"/>
        <v>21260.129000000001</v>
      </c>
    </row>
    <row r="357" spans="1:8" ht="38.25" x14ac:dyDescent="0.25">
      <c r="A357" s="10">
        <v>44468</v>
      </c>
      <c r="B357" s="18" t="s">
        <v>54</v>
      </c>
      <c r="C357" s="17">
        <v>1</v>
      </c>
      <c r="D357" s="11" t="s">
        <v>58</v>
      </c>
      <c r="E357" s="20">
        <v>6573.06</v>
      </c>
      <c r="F357" s="13">
        <f t="shared" si="16"/>
        <v>109.551</v>
      </c>
      <c r="G357" s="13">
        <f t="shared" si="18"/>
        <v>2957.877</v>
      </c>
      <c r="H357" s="15">
        <f t="shared" si="17"/>
        <v>3615.1830000000004</v>
      </c>
    </row>
    <row r="358" spans="1:8" ht="25.5" x14ac:dyDescent="0.25">
      <c r="A358" s="10">
        <v>44468</v>
      </c>
      <c r="B358" s="18" t="s">
        <v>54</v>
      </c>
      <c r="C358" s="17">
        <v>1</v>
      </c>
      <c r="D358" s="11" t="s">
        <v>59</v>
      </c>
      <c r="E358" s="20">
        <v>7457.12</v>
      </c>
      <c r="F358" s="13">
        <f t="shared" si="16"/>
        <v>124.28533333333333</v>
      </c>
      <c r="G358" s="13">
        <f t="shared" si="18"/>
        <v>3355.7039999999997</v>
      </c>
      <c r="H358" s="15">
        <f t="shared" si="17"/>
        <v>4101.4160000000002</v>
      </c>
    </row>
    <row r="359" spans="1:8" ht="51" x14ac:dyDescent="0.25">
      <c r="A359" s="10">
        <v>44468</v>
      </c>
      <c r="B359" s="18" t="s">
        <v>54</v>
      </c>
      <c r="C359" s="17">
        <v>1</v>
      </c>
      <c r="D359" s="11" t="s">
        <v>60</v>
      </c>
      <c r="E359" s="20">
        <v>115698.88</v>
      </c>
      <c r="F359" s="13">
        <f t="shared" si="16"/>
        <v>1928.3146666666667</v>
      </c>
      <c r="G359" s="13">
        <f t="shared" si="18"/>
        <v>52064.495999999999</v>
      </c>
      <c r="H359" s="15">
        <f t="shared" si="17"/>
        <v>63634.384000000005</v>
      </c>
    </row>
    <row r="360" spans="1:8" ht="51" x14ac:dyDescent="0.25">
      <c r="A360" s="10">
        <v>44468</v>
      </c>
      <c r="B360" s="18" t="s">
        <v>54</v>
      </c>
      <c r="C360" s="17">
        <v>1</v>
      </c>
      <c r="D360" s="11" t="s">
        <v>61</v>
      </c>
      <c r="E360" s="20">
        <v>59486.84</v>
      </c>
      <c r="F360" s="13">
        <f t="shared" si="16"/>
        <v>991.44733333333329</v>
      </c>
      <c r="G360" s="13">
        <f t="shared" si="18"/>
        <v>26769.077999999998</v>
      </c>
      <c r="H360" s="15">
        <f t="shared" si="17"/>
        <v>32717.761999999999</v>
      </c>
    </row>
    <row r="361" spans="1:8" ht="51" x14ac:dyDescent="0.25">
      <c r="A361" s="10">
        <v>44468</v>
      </c>
      <c r="B361" s="18" t="s">
        <v>54</v>
      </c>
      <c r="C361" s="17">
        <v>1</v>
      </c>
      <c r="D361" s="11" t="s">
        <v>61</v>
      </c>
      <c r="E361" s="20">
        <v>59486.84</v>
      </c>
      <c r="F361" s="13">
        <f t="shared" si="16"/>
        <v>991.44733333333329</v>
      </c>
      <c r="G361" s="13">
        <f t="shared" si="18"/>
        <v>26769.077999999998</v>
      </c>
      <c r="H361" s="15">
        <f t="shared" si="17"/>
        <v>32717.761999999999</v>
      </c>
    </row>
    <row r="362" spans="1:8" ht="25.5" x14ac:dyDescent="0.25">
      <c r="A362" s="10">
        <v>44468</v>
      </c>
      <c r="B362" s="18" t="s">
        <v>54</v>
      </c>
      <c r="C362" s="17">
        <v>1</v>
      </c>
      <c r="D362" s="11" t="s">
        <v>62</v>
      </c>
      <c r="E362" s="20">
        <v>7457.12</v>
      </c>
      <c r="F362" s="13">
        <f t="shared" si="16"/>
        <v>124.28533333333333</v>
      </c>
      <c r="G362" s="13">
        <f t="shared" si="18"/>
        <v>3355.7039999999997</v>
      </c>
      <c r="H362" s="15">
        <f t="shared" si="17"/>
        <v>4101.4160000000002</v>
      </c>
    </row>
    <row r="363" spans="1:8" ht="25.5" x14ac:dyDescent="0.25">
      <c r="A363" s="10">
        <v>44468</v>
      </c>
      <c r="B363" s="18" t="s">
        <v>54</v>
      </c>
      <c r="C363" s="17">
        <v>1</v>
      </c>
      <c r="D363" s="11" t="s">
        <v>62</v>
      </c>
      <c r="E363" s="20">
        <v>7457.12</v>
      </c>
      <c r="F363" s="13">
        <f t="shared" si="16"/>
        <v>124.28533333333333</v>
      </c>
      <c r="G363" s="13">
        <f t="shared" si="18"/>
        <v>3355.7039999999997</v>
      </c>
      <c r="H363" s="15">
        <f t="shared" si="17"/>
        <v>4101.4160000000002</v>
      </c>
    </row>
    <row r="364" spans="1:8" ht="76.5" x14ac:dyDescent="0.25">
      <c r="A364" s="10">
        <v>44468</v>
      </c>
      <c r="B364" s="18" t="s">
        <v>54</v>
      </c>
      <c r="C364" s="17">
        <v>1</v>
      </c>
      <c r="D364" s="11" t="s">
        <v>63</v>
      </c>
      <c r="E364" s="20">
        <v>112055.7</v>
      </c>
      <c r="F364" s="13">
        <f t="shared" si="16"/>
        <v>1867.595</v>
      </c>
      <c r="G364" s="13">
        <f t="shared" si="18"/>
        <v>50425.065000000002</v>
      </c>
      <c r="H364" s="15">
        <f t="shared" si="17"/>
        <v>61630.634999999995</v>
      </c>
    </row>
    <row r="365" spans="1:8" ht="51" x14ac:dyDescent="0.25">
      <c r="A365" s="10">
        <v>44468</v>
      </c>
      <c r="B365" s="18" t="s">
        <v>54</v>
      </c>
      <c r="C365" s="17">
        <v>1</v>
      </c>
      <c r="D365" s="11" t="s">
        <v>64</v>
      </c>
      <c r="E365" s="20">
        <v>49358.55</v>
      </c>
      <c r="F365" s="13">
        <f t="shared" si="16"/>
        <v>822.64250000000004</v>
      </c>
      <c r="G365" s="13">
        <f t="shared" si="18"/>
        <v>22211.3475</v>
      </c>
      <c r="H365" s="15">
        <f t="shared" si="17"/>
        <v>27147.202500000003</v>
      </c>
    </row>
    <row r="366" spans="1:8" ht="51" x14ac:dyDescent="0.25">
      <c r="A366" s="10">
        <v>44468</v>
      </c>
      <c r="B366" s="18" t="s">
        <v>54</v>
      </c>
      <c r="C366" s="17">
        <v>1</v>
      </c>
      <c r="D366" s="11" t="s">
        <v>64</v>
      </c>
      <c r="E366" s="20">
        <v>49358.55</v>
      </c>
      <c r="F366" s="13">
        <f t="shared" si="16"/>
        <v>822.64250000000004</v>
      </c>
      <c r="G366" s="13">
        <f t="shared" si="18"/>
        <v>22211.3475</v>
      </c>
      <c r="H366" s="15">
        <f t="shared" si="17"/>
        <v>27147.202500000003</v>
      </c>
    </row>
    <row r="367" spans="1:8" ht="38.25" x14ac:dyDescent="0.25">
      <c r="A367" s="10">
        <v>44468</v>
      </c>
      <c r="B367" s="18" t="s">
        <v>54</v>
      </c>
      <c r="C367" s="17">
        <v>1</v>
      </c>
      <c r="D367" s="11" t="s">
        <v>65</v>
      </c>
      <c r="E367" s="20">
        <v>26182.63</v>
      </c>
      <c r="F367" s="13">
        <f t="shared" si="16"/>
        <v>436.37716666666671</v>
      </c>
      <c r="G367" s="13">
        <f t="shared" si="18"/>
        <v>11782.183500000001</v>
      </c>
      <c r="H367" s="15">
        <f t="shared" si="17"/>
        <v>14400.4465</v>
      </c>
    </row>
    <row r="368" spans="1:8" ht="38.25" x14ac:dyDescent="0.25">
      <c r="A368" s="10">
        <v>44468</v>
      </c>
      <c r="B368" s="18" t="s">
        <v>54</v>
      </c>
      <c r="C368" s="17">
        <v>1</v>
      </c>
      <c r="D368" s="11" t="s">
        <v>65</v>
      </c>
      <c r="E368" s="20">
        <v>26182.63</v>
      </c>
      <c r="F368" s="13">
        <f t="shared" si="16"/>
        <v>436.37716666666671</v>
      </c>
      <c r="G368" s="13">
        <f t="shared" si="18"/>
        <v>11782.183500000001</v>
      </c>
      <c r="H368" s="15">
        <f t="shared" si="17"/>
        <v>14400.4465</v>
      </c>
    </row>
    <row r="369" spans="1:8" ht="51" x14ac:dyDescent="0.25">
      <c r="A369" s="10">
        <v>44468</v>
      </c>
      <c r="B369" s="18" t="s">
        <v>54</v>
      </c>
      <c r="C369" s="17">
        <v>1</v>
      </c>
      <c r="D369" s="11" t="s">
        <v>55</v>
      </c>
      <c r="E369" s="20">
        <v>88345.75</v>
      </c>
      <c r="F369" s="13">
        <f t="shared" si="16"/>
        <v>1472.4291666666666</v>
      </c>
      <c r="G369" s="13">
        <f t="shared" si="18"/>
        <v>39755.587499999994</v>
      </c>
      <c r="H369" s="15">
        <f t="shared" si="17"/>
        <v>48590.162500000006</v>
      </c>
    </row>
    <row r="370" spans="1:8" ht="51" x14ac:dyDescent="0.25">
      <c r="A370" s="10">
        <v>44468</v>
      </c>
      <c r="B370" s="18" t="s">
        <v>54</v>
      </c>
      <c r="C370" s="17">
        <v>1</v>
      </c>
      <c r="D370" s="11" t="s">
        <v>56</v>
      </c>
      <c r="E370" s="20">
        <v>59825.86</v>
      </c>
      <c r="F370" s="13">
        <f t="shared" si="16"/>
        <v>997.09766666666667</v>
      </c>
      <c r="G370" s="13">
        <f t="shared" si="18"/>
        <v>26921.636999999999</v>
      </c>
      <c r="H370" s="15">
        <f t="shared" si="17"/>
        <v>32904.222999999998</v>
      </c>
    </row>
    <row r="371" spans="1:8" ht="25.5" x14ac:dyDescent="0.25">
      <c r="A371" s="10">
        <v>44470</v>
      </c>
      <c r="B371" s="18" t="s">
        <v>66</v>
      </c>
      <c r="C371" s="17">
        <v>1</v>
      </c>
      <c r="D371" s="11" t="s">
        <v>67</v>
      </c>
      <c r="E371" s="20">
        <v>15104</v>
      </c>
      <c r="F371" s="13">
        <f t="shared" si="16"/>
        <v>251.73333333333332</v>
      </c>
      <c r="G371" s="13">
        <f t="shared" si="18"/>
        <v>6796.7999999999993</v>
      </c>
      <c r="H371" s="15">
        <f t="shared" si="17"/>
        <v>8307.2000000000007</v>
      </c>
    </row>
    <row r="372" spans="1:8" ht="25.5" x14ac:dyDescent="0.25">
      <c r="A372" s="10">
        <v>44470</v>
      </c>
      <c r="B372" s="18" t="s">
        <v>66</v>
      </c>
      <c r="C372" s="17">
        <v>1</v>
      </c>
      <c r="D372" s="11" t="s">
        <v>67</v>
      </c>
      <c r="E372" s="20">
        <v>15104</v>
      </c>
      <c r="F372" s="13">
        <f t="shared" si="16"/>
        <v>251.73333333333332</v>
      </c>
      <c r="G372" s="13">
        <f t="shared" si="18"/>
        <v>6796.7999999999993</v>
      </c>
      <c r="H372" s="15">
        <f t="shared" si="17"/>
        <v>8307.2000000000007</v>
      </c>
    </row>
    <row r="373" spans="1:8" ht="25.5" x14ac:dyDescent="0.25">
      <c r="A373" s="10">
        <v>44470</v>
      </c>
      <c r="B373" s="18" t="s">
        <v>66</v>
      </c>
      <c r="C373" s="17">
        <v>1</v>
      </c>
      <c r="D373" s="11" t="s">
        <v>67</v>
      </c>
      <c r="E373" s="20">
        <v>15104</v>
      </c>
      <c r="F373" s="13">
        <f t="shared" si="16"/>
        <v>251.73333333333332</v>
      </c>
      <c r="G373" s="13">
        <f t="shared" si="18"/>
        <v>6796.7999999999993</v>
      </c>
      <c r="H373" s="15">
        <f t="shared" si="17"/>
        <v>8307.2000000000007</v>
      </c>
    </row>
    <row r="374" spans="1:8" ht="25.5" x14ac:dyDescent="0.25">
      <c r="A374" s="10">
        <v>44470</v>
      </c>
      <c r="B374" s="18" t="s">
        <v>66</v>
      </c>
      <c r="C374" s="17">
        <v>1</v>
      </c>
      <c r="D374" s="11" t="s">
        <v>67</v>
      </c>
      <c r="E374" s="20">
        <v>15104</v>
      </c>
      <c r="F374" s="13">
        <f t="shared" si="16"/>
        <v>251.73333333333332</v>
      </c>
      <c r="G374" s="13">
        <f t="shared" si="18"/>
        <v>6796.7999999999993</v>
      </c>
      <c r="H374" s="15">
        <f t="shared" si="17"/>
        <v>8307.2000000000007</v>
      </c>
    </row>
    <row r="375" spans="1:8" ht="25.5" x14ac:dyDescent="0.25">
      <c r="A375" s="10">
        <v>44470</v>
      </c>
      <c r="B375" s="18" t="s">
        <v>66</v>
      </c>
      <c r="C375" s="17">
        <v>1</v>
      </c>
      <c r="D375" s="11" t="s">
        <v>67</v>
      </c>
      <c r="E375" s="20">
        <v>15104</v>
      </c>
      <c r="F375" s="13">
        <f t="shared" si="16"/>
        <v>251.73333333333332</v>
      </c>
      <c r="G375" s="13">
        <f t="shared" si="18"/>
        <v>6796.7999999999993</v>
      </c>
      <c r="H375" s="15">
        <f t="shared" si="17"/>
        <v>8307.2000000000007</v>
      </c>
    </row>
    <row r="376" spans="1:8" ht="25.5" x14ac:dyDescent="0.25">
      <c r="A376" s="10">
        <v>44470</v>
      </c>
      <c r="B376" s="18" t="s">
        <v>66</v>
      </c>
      <c r="C376" s="17">
        <v>1</v>
      </c>
      <c r="D376" s="11" t="s">
        <v>67</v>
      </c>
      <c r="E376" s="20">
        <v>15104</v>
      </c>
      <c r="F376" s="13">
        <f t="shared" si="16"/>
        <v>251.73333333333332</v>
      </c>
      <c r="G376" s="13">
        <f t="shared" si="18"/>
        <v>6796.7999999999993</v>
      </c>
      <c r="H376" s="15">
        <f t="shared" si="17"/>
        <v>8307.2000000000007</v>
      </c>
    </row>
    <row r="377" spans="1:8" ht="25.5" x14ac:dyDescent="0.25">
      <c r="A377" s="10">
        <v>44470</v>
      </c>
      <c r="B377" s="18" t="s">
        <v>66</v>
      </c>
      <c r="C377" s="17">
        <v>1</v>
      </c>
      <c r="D377" s="11" t="s">
        <v>67</v>
      </c>
      <c r="E377" s="20">
        <v>15104</v>
      </c>
      <c r="F377" s="13">
        <f t="shared" si="16"/>
        <v>251.73333333333332</v>
      </c>
      <c r="G377" s="13">
        <f t="shared" si="18"/>
        <v>6796.7999999999993</v>
      </c>
      <c r="H377" s="15">
        <f t="shared" si="17"/>
        <v>8307.2000000000007</v>
      </c>
    </row>
    <row r="378" spans="1:8" ht="25.5" x14ac:dyDescent="0.25">
      <c r="A378" s="10">
        <v>44470</v>
      </c>
      <c r="B378" s="18" t="s">
        <v>66</v>
      </c>
      <c r="C378" s="17">
        <v>1</v>
      </c>
      <c r="D378" s="11" t="s">
        <v>67</v>
      </c>
      <c r="E378" s="20">
        <v>15104</v>
      </c>
      <c r="F378" s="13">
        <f t="shared" si="16"/>
        <v>251.73333333333332</v>
      </c>
      <c r="G378" s="13">
        <f t="shared" si="18"/>
        <v>6796.7999999999993</v>
      </c>
      <c r="H378" s="15">
        <f t="shared" si="17"/>
        <v>8307.2000000000007</v>
      </c>
    </row>
    <row r="379" spans="1:8" ht="25.5" x14ac:dyDescent="0.25">
      <c r="A379" s="10">
        <v>44470</v>
      </c>
      <c r="B379" s="18" t="s">
        <v>66</v>
      </c>
      <c r="C379" s="17">
        <v>1</v>
      </c>
      <c r="D379" s="11" t="s">
        <v>67</v>
      </c>
      <c r="E379" s="20">
        <v>15104</v>
      </c>
      <c r="F379" s="13">
        <f t="shared" si="16"/>
        <v>251.73333333333332</v>
      </c>
      <c r="G379" s="13">
        <f t="shared" si="18"/>
        <v>6796.7999999999993</v>
      </c>
      <c r="H379" s="15">
        <f t="shared" si="17"/>
        <v>8307.2000000000007</v>
      </c>
    </row>
    <row r="380" spans="1:8" ht="25.5" x14ac:dyDescent="0.25">
      <c r="A380" s="10">
        <v>44470</v>
      </c>
      <c r="B380" s="18" t="s">
        <v>66</v>
      </c>
      <c r="C380" s="17">
        <v>1</v>
      </c>
      <c r="D380" s="11" t="s">
        <v>67</v>
      </c>
      <c r="E380" s="20">
        <v>15104</v>
      </c>
      <c r="F380" s="13">
        <f t="shared" si="16"/>
        <v>251.73333333333332</v>
      </c>
      <c r="G380" s="13">
        <f t="shared" si="18"/>
        <v>6796.7999999999993</v>
      </c>
      <c r="H380" s="15">
        <f t="shared" si="17"/>
        <v>8307.2000000000007</v>
      </c>
    </row>
    <row r="381" spans="1:8" ht="38.25" x14ac:dyDescent="0.25">
      <c r="A381" s="10">
        <v>44470</v>
      </c>
      <c r="B381" s="18" t="s">
        <v>66</v>
      </c>
      <c r="C381" s="17">
        <v>1</v>
      </c>
      <c r="D381" s="11" t="s">
        <v>68</v>
      </c>
      <c r="E381" s="20">
        <v>12700</v>
      </c>
      <c r="F381" s="13">
        <f t="shared" si="16"/>
        <v>211.66666666666666</v>
      </c>
      <c r="G381" s="13">
        <f t="shared" si="18"/>
        <v>5715</v>
      </c>
      <c r="H381" s="15">
        <f t="shared" si="17"/>
        <v>6985</v>
      </c>
    </row>
    <row r="382" spans="1:8" ht="38.25" x14ac:dyDescent="0.25">
      <c r="A382" s="10">
        <v>44470</v>
      </c>
      <c r="B382" s="18" t="s">
        <v>66</v>
      </c>
      <c r="C382" s="17">
        <v>1</v>
      </c>
      <c r="D382" s="11" t="s">
        <v>68</v>
      </c>
      <c r="E382" s="20">
        <v>12700</v>
      </c>
      <c r="F382" s="13">
        <f t="shared" si="16"/>
        <v>211.66666666666666</v>
      </c>
      <c r="G382" s="13">
        <f t="shared" si="18"/>
        <v>5715</v>
      </c>
      <c r="H382" s="15">
        <f t="shared" si="17"/>
        <v>6985</v>
      </c>
    </row>
    <row r="383" spans="1:8" ht="38.25" x14ac:dyDescent="0.25">
      <c r="A383" s="10">
        <v>44470</v>
      </c>
      <c r="B383" s="18" t="s">
        <v>66</v>
      </c>
      <c r="C383" s="17">
        <v>1</v>
      </c>
      <c r="D383" s="11" t="s">
        <v>68</v>
      </c>
      <c r="E383" s="20">
        <v>12700</v>
      </c>
      <c r="F383" s="13">
        <f t="shared" si="16"/>
        <v>211.66666666666666</v>
      </c>
      <c r="G383" s="13">
        <f t="shared" si="18"/>
        <v>5715</v>
      </c>
      <c r="H383" s="15">
        <f t="shared" si="17"/>
        <v>6985</v>
      </c>
    </row>
    <row r="384" spans="1:8" ht="38.25" x14ac:dyDescent="0.25">
      <c r="A384" s="10">
        <v>44470</v>
      </c>
      <c r="B384" s="18" t="s">
        <v>66</v>
      </c>
      <c r="C384" s="17">
        <v>1</v>
      </c>
      <c r="D384" s="11" t="s">
        <v>68</v>
      </c>
      <c r="E384" s="20">
        <v>12700</v>
      </c>
      <c r="F384" s="13">
        <f t="shared" si="16"/>
        <v>211.66666666666666</v>
      </c>
      <c r="G384" s="13">
        <f t="shared" si="18"/>
        <v>5715</v>
      </c>
      <c r="H384" s="15">
        <f t="shared" si="17"/>
        <v>6985</v>
      </c>
    </row>
    <row r="385" spans="1:8" ht="38.25" x14ac:dyDescent="0.25">
      <c r="A385" s="10">
        <v>44470</v>
      </c>
      <c r="B385" s="18" t="s">
        <v>66</v>
      </c>
      <c r="C385" s="17">
        <v>1</v>
      </c>
      <c r="D385" s="11" t="s">
        <v>68</v>
      </c>
      <c r="E385" s="20">
        <v>12700</v>
      </c>
      <c r="F385" s="13">
        <f t="shared" si="16"/>
        <v>211.66666666666666</v>
      </c>
      <c r="G385" s="13">
        <f t="shared" si="18"/>
        <v>5715</v>
      </c>
      <c r="H385" s="15">
        <f t="shared" si="17"/>
        <v>6985</v>
      </c>
    </row>
    <row r="386" spans="1:8" ht="25.5" x14ac:dyDescent="0.25">
      <c r="A386" s="10">
        <v>44470</v>
      </c>
      <c r="B386" s="18" t="s">
        <v>66</v>
      </c>
      <c r="C386" s="17">
        <v>1</v>
      </c>
      <c r="D386" s="11" t="s">
        <v>69</v>
      </c>
      <c r="E386" s="20">
        <v>5074</v>
      </c>
      <c r="F386" s="13">
        <f t="shared" si="16"/>
        <v>84.566666666666663</v>
      </c>
      <c r="G386" s="13">
        <f t="shared" si="18"/>
        <v>2283.2999999999997</v>
      </c>
      <c r="H386" s="15">
        <f t="shared" si="17"/>
        <v>2790.7000000000003</v>
      </c>
    </row>
    <row r="387" spans="1:8" ht="25.5" x14ac:dyDescent="0.25">
      <c r="A387" s="10">
        <v>44470</v>
      </c>
      <c r="B387" s="18" t="s">
        <v>66</v>
      </c>
      <c r="C387" s="17">
        <v>1</v>
      </c>
      <c r="D387" s="11" t="s">
        <v>69</v>
      </c>
      <c r="E387" s="20">
        <v>5074</v>
      </c>
      <c r="F387" s="13">
        <f t="shared" si="16"/>
        <v>84.566666666666663</v>
      </c>
      <c r="G387" s="13">
        <f t="shared" si="18"/>
        <v>2283.2999999999997</v>
      </c>
      <c r="H387" s="15">
        <f t="shared" si="17"/>
        <v>2790.7000000000003</v>
      </c>
    </row>
    <row r="388" spans="1:8" ht="25.5" x14ac:dyDescent="0.25">
      <c r="A388" s="10">
        <v>44476</v>
      </c>
      <c r="B388" s="18" t="s">
        <v>70</v>
      </c>
      <c r="C388" s="17">
        <v>1</v>
      </c>
      <c r="D388" s="11" t="s">
        <v>71</v>
      </c>
      <c r="E388" s="20">
        <v>2748.01</v>
      </c>
      <c r="F388" s="13">
        <f t="shared" si="16"/>
        <v>45.800166666666669</v>
      </c>
      <c r="G388" s="13">
        <f t="shared" si="18"/>
        <v>1236.6045000000001</v>
      </c>
      <c r="H388" s="15">
        <f t="shared" si="17"/>
        <v>1511.4055000000001</v>
      </c>
    </row>
    <row r="389" spans="1:8" ht="25.5" x14ac:dyDescent="0.25">
      <c r="A389" s="10">
        <v>44476</v>
      </c>
      <c r="B389" s="18" t="s">
        <v>70</v>
      </c>
      <c r="C389" s="17">
        <v>1</v>
      </c>
      <c r="D389" s="11" t="s">
        <v>71</v>
      </c>
      <c r="E389" s="20">
        <v>2748</v>
      </c>
      <c r="F389" s="13">
        <f t="shared" si="16"/>
        <v>45.8</v>
      </c>
      <c r="G389" s="13">
        <f t="shared" si="18"/>
        <v>1236.5999999999999</v>
      </c>
      <c r="H389" s="15">
        <f t="shared" si="17"/>
        <v>1511.4</v>
      </c>
    </row>
    <row r="390" spans="1:8" ht="25.5" x14ac:dyDescent="0.25">
      <c r="A390" s="10">
        <v>44476</v>
      </c>
      <c r="B390" s="18" t="s">
        <v>70</v>
      </c>
      <c r="C390" s="17">
        <v>1</v>
      </c>
      <c r="D390" s="11" t="s">
        <v>72</v>
      </c>
      <c r="E390" s="20">
        <v>4236</v>
      </c>
      <c r="F390" s="13">
        <f t="shared" si="16"/>
        <v>70.599999999999994</v>
      </c>
      <c r="G390" s="13">
        <f t="shared" si="18"/>
        <v>1906.1999999999998</v>
      </c>
      <c r="H390" s="15">
        <f t="shared" si="17"/>
        <v>2329.8000000000002</v>
      </c>
    </row>
    <row r="391" spans="1:8" ht="25.5" x14ac:dyDescent="0.25">
      <c r="A391" s="10">
        <v>44476</v>
      </c>
      <c r="B391" s="18" t="s">
        <v>70</v>
      </c>
      <c r="C391" s="17">
        <v>1</v>
      </c>
      <c r="D391" s="11" t="s">
        <v>72</v>
      </c>
      <c r="E391" s="20">
        <v>4236</v>
      </c>
      <c r="F391" s="13">
        <f t="shared" si="16"/>
        <v>70.599999999999994</v>
      </c>
      <c r="G391" s="13">
        <f t="shared" si="18"/>
        <v>1906.1999999999998</v>
      </c>
      <c r="H391" s="15">
        <f t="shared" si="17"/>
        <v>2329.8000000000002</v>
      </c>
    </row>
    <row r="392" spans="1:8" ht="25.5" x14ac:dyDescent="0.25">
      <c r="A392" s="10">
        <v>44476</v>
      </c>
      <c r="B392" s="18" t="s">
        <v>70</v>
      </c>
      <c r="C392" s="17">
        <v>1</v>
      </c>
      <c r="D392" s="11" t="s">
        <v>73</v>
      </c>
      <c r="E392" s="20">
        <v>1959</v>
      </c>
      <c r="F392" s="13">
        <f t="shared" si="16"/>
        <v>32.65</v>
      </c>
      <c r="G392" s="13">
        <f t="shared" si="18"/>
        <v>881.55</v>
      </c>
      <c r="H392" s="15">
        <f t="shared" si="17"/>
        <v>1077.45</v>
      </c>
    </row>
    <row r="393" spans="1:8" ht="25.5" x14ac:dyDescent="0.25">
      <c r="A393" s="10">
        <v>44476</v>
      </c>
      <c r="B393" s="18" t="s">
        <v>70</v>
      </c>
      <c r="C393" s="17">
        <v>1</v>
      </c>
      <c r="D393" s="11" t="s">
        <v>73</v>
      </c>
      <c r="E393" s="20">
        <v>1959</v>
      </c>
      <c r="F393" s="13">
        <f t="shared" si="16"/>
        <v>32.65</v>
      </c>
      <c r="G393" s="13">
        <f t="shared" si="18"/>
        <v>881.55</v>
      </c>
      <c r="H393" s="15">
        <f t="shared" si="17"/>
        <v>1077.45</v>
      </c>
    </row>
    <row r="394" spans="1:8" ht="25.5" x14ac:dyDescent="0.25">
      <c r="A394" s="10">
        <v>44476</v>
      </c>
      <c r="B394" s="18" t="s">
        <v>70</v>
      </c>
      <c r="C394" s="17">
        <v>1</v>
      </c>
      <c r="D394" s="11" t="s">
        <v>74</v>
      </c>
      <c r="E394" s="20">
        <v>6387</v>
      </c>
      <c r="F394" s="13">
        <f t="shared" si="16"/>
        <v>106.45</v>
      </c>
      <c r="G394" s="13">
        <f t="shared" si="18"/>
        <v>2874.15</v>
      </c>
      <c r="H394" s="15">
        <f t="shared" si="17"/>
        <v>3512.85</v>
      </c>
    </row>
    <row r="395" spans="1:8" ht="25.5" x14ac:dyDescent="0.25">
      <c r="A395" s="10">
        <v>44476</v>
      </c>
      <c r="B395" s="18" t="s">
        <v>70</v>
      </c>
      <c r="C395" s="17">
        <v>1</v>
      </c>
      <c r="D395" s="11" t="s">
        <v>74</v>
      </c>
      <c r="E395" s="20">
        <v>6387</v>
      </c>
      <c r="F395" s="13">
        <f t="shared" si="16"/>
        <v>106.45</v>
      </c>
      <c r="G395" s="13">
        <f t="shared" si="18"/>
        <v>2874.15</v>
      </c>
      <c r="H395" s="15">
        <f t="shared" si="17"/>
        <v>3512.85</v>
      </c>
    </row>
    <row r="396" spans="1:8" ht="25.5" x14ac:dyDescent="0.25">
      <c r="A396" s="10">
        <v>44476</v>
      </c>
      <c r="B396" s="18" t="s">
        <v>70</v>
      </c>
      <c r="C396" s="17">
        <v>1</v>
      </c>
      <c r="D396" s="11" t="s">
        <v>75</v>
      </c>
      <c r="E396" s="20">
        <v>4835</v>
      </c>
      <c r="F396" s="13">
        <f t="shared" si="16"/>
        <v>80.583333333333329</v>
      </c>
      <c r="G396" s="13">
        <f t="shared" si="18"/>
        <v>2175.75</v>
      </c>
      <c r="H396" s="15">
        <f t="shared" si="17"/>
        <v>2659.25</v>
      </c>
    </row>
    <row r="397" spans="1:8" ht="25.5" x14ac:dyDescent="0.25">
      <c r="A397" s="10">
        <v>44476</v>
      </c>
      <c r="B397" s="18" t="s">
        <v>70</v>
      </c>
      <c r="C397" s="17">
        <v>1</v>
      </c>
      <c r="D397" s="11" t="s">
        <v>75</v>
      </c>
      <c r="E397" s="20">
        <v>4835</v>
      </c>
      <c r="F397" s="13">
        <f t="shared" si="16"/>
        <v>80.583333333333329</v>
      </c>
      <c r="G397" s="13">
        <f t="shared" si="18"/>
        <v>2175.75</v>
      </c>
      <c r="H397" s="15">
        <f t="shared" si="17"/>
        <v>2659.25</v>
      </c>
    </row>
    <row r="398" spans="1:8" ht="38.25" x14ac:dyDescent="0.25">
      <c r="A398" s="10">
        <v>44476</v>
      </c>
      <c r="B398" s="18" t="s">
        <v>70</v>
      </c>
      <c r="C398" s="17">
        <v>1</v>
      </c>
      <c r="D398" s="11" t="s">
        <v>76</v>
      </c>
      <c r="E398" s="20">
        <v>52995</v>
      </c>
      <c r="F398" s="13">
        <f t="shared" si="16"/>
        <v>883.25</v>
      </c>
      <c r="G398" s="13">
        <f t="shared" si="18"/>
        <v>23847.75</v>
      </c>
      <c r="H398" s="15">
        <f t="shared" si="17"/>
        <v>29147.25</v>
      </c>
    </row>
    <row r="399" spans="1:8" ht="25.5" x14ac:dyDescent="0.25">
      <c r="A399" s="10">
        <v>44476</v>
      </c>
      <c r="B399" s="18" t="s">
        <v>70</v>
      </c>
      <c r="C399" s="17">
        <v>1</v>
      </c>
      <c r="D399" s="11" t="s">
        <v>77</v>
      </c>
      <c r="E399" s="20">
        <v>33995</v>
      </c>
      <c r="F399" s="13">
        <f t="shared" si="16"/>
        <v>566.58333333333337</v>
      </c>
      <c r="G399" s="13">
        <f t="shared" si="18"/>
        <v>15297.750000000002</v>
      </c>
      <c r="H399" s="15">
        <f t="shared" si="17"/>
        <v>18697.25</v>
      </c>
    </row>
    <row r="400" spans="1:8" ht="38.25" x14ac:dyDescent="0.25">
      <c r="A400" s="10">
        <v>44476</v>
      </c>
      <c r="B400" s="18" t="s">
        <v>70</v>
      </c>
      <c r="C400" s="17">
        <v>1</v>
      </c>
      <c r="D400" s="11" t="s">
        <v>78</v>
      </c>
      <c r="E400" s="20">
        <v>10995</v>
      </c>
      <c r="F400" s="13">
        <f t="shared" si="16"/>
        <v>183.25</v>
      </c>
      <c r="G400" s="13">
        <f t="shared" si="18"/>
        <v>4947.75</v>
      </c>
      <c r="H400" s="15">
        <f t="shared" si="17"/>
        <v>6047.25</v>
      </c>
    </row>
    <row r="401" spans="1:8" ht="38.25" x14ac:dyDescent="0.25">
      <c r="A401" s="10">
        <v>44477</v>
      </c>
      <c r="B401" s="18" t="s">
        <v>70</v>
      </c>
      <c r="C401" s="17">
        <v>1</v>
      </c>
      <c r="D401" s="11" t="s">
        <v>79</v>
      </c>
      <c r="E401" s="20">
        <v>9995</v>
      </c>
      <c r="F401" s="13">
        <f t="shared" si="16"/>
        <v>166.58333333333334</v>
      </c>
      <c r="G401" s="13">
        <f t="shared" si="18"/>
        <v>4497.75</v>
      </c>
      <c r="H401" s="15">
        <f t="shared" si="17"/>
        <v>5497.25</v>
      </c>
    </row>
    <row r="402" spans="1:8" ht="38.25" x14ac:dyDescent="0.25">
      <c r="A402" s="10">
        <v>44477</v>
      </c>
      <c r="B402" s="18" t="s">
        <v>70</v>
      </c>
      <c r="C402" s="17">
        <v>1</v>
      </c>
      <c r="D402" s="11" t="s">
        <v>79</v>
      </c>
      <c r="E402" s="20">
        <v>9995</v>
      </c>
      <c r="F402" s="13">
        <f t="shared" si="16"/>
        <v>166.58333333333334</v>
      </c>
      <c r="G402" s="13">
        <f t="shared" si="18"/>
        <v>4497.75</v>
      </c>
      <c r="H402" s="15">
        <f t="shared" si="17"/>
        <v>5497.25</v>
      </c>
    </row>
    <row r="403" spans="1:8" ht="38.25" x14ac:dyDescent="0.25">
      <c r="A403" s="10">
        <v>44477</v>
      </c>
      <c r="B403" s="18" t="s">
        <v>70</v>
      </c>
      <c r="C403" s="17">
        <v>1</v>
      </c>
      <c r="D403" s="11" t="s">
        <v>79</v>
      </c>
      <c r="E403" s="20">
        <v>9995</v>
      </c>
      <c r="F403" s="13">
        <f t="shared" si="16"/>
        <v>166.58333333333334</v>
      </c>
      <c r="G403" s="13">
        <f t="shared" si="18"/>
        <v>4497.75</v>
      </c>
      <c r="H403" s="15">
        <f t="shared" si="17"/>
        <v>5497.25</v>
      </c>
    </row>
    <row r="404" spans="1:8" ht="63.75" x14ac:dyDescent="0.25">
      <c r="A404" s="10">
        <v>44482</v>
      </c>
      <c r="B404" s="18" t="s">
        <v>80</v>
      </c>
      <c r="C404" s="17">
        <v>1</v>
      </c>
      <c r="D404" s="11" t="s">
        <v>81</v>
      </c>
      <c r="E404" s="20">
        <v>8885.4</v>
      </c>
      <c r="F404" s="13">
        <f t="shared" si="16"/>
        <v>148.09</v>
      </c>
      <c r="G404" s="13">
        <f t="shared" si="18"/>
        <v>3998.4300000000003</v>
      </c>
      <c r="H404" s="15">
        <f t="shared" si="17"/>
        <v>4886.9699999999993</v>
      </c>
    </row>
    <row r="405" spans="1:8" ht="63.75" x14ac:dyDescent="0.25">
      <c r="A405" s="10">
        <v>44482</v>
      </c>
      <c r="B405" s="18" t="s">
        <v>80</v>
      </c>
      <c r="C405" s="17">
        <v>1</v>
      </c>
      <c r="D405" s="11" t="s">
        <v>81</v>
      </c>
      <c r="E405" s="20">
        <v>8885.4</v>
      </c>
      <c r="F405" s="13">
        <f t="shared" ref="F405:F468" si="19">+E405/60</f>
        <v>148.09</v>
      </c>
      <c r="G405" s="13">
        <f t="shared" si="18"/>
        <v>3998.4300000000003</v>
      </c>
      <c r="H405" s="15">
        <f t="shared" ref="H405:H468" si="20">+E405-G405</f>
        <v>4886.9699999999993</v>
      </c>
    </row>
    <row r="406" spans="1:8" ht="63.75" x14ac:dyDescent="0.25">
      <c r="A406" s="10">
        <v>44482</v>
      </c>
      <c r="B406" s="18" t="s">
        <v>80</v>
      </c>
      <c r="C406" s="17">
        <v>1</v>
      </c>
      <c r="D406" s="11" t="s">
        <v>81</v>
      </c>
      <c r="E406" s="20">
        <v>8885.4</v>
      </c>
      <c r="F406" s="13">
        <f t="shared" si="19"/>
        <v>148.09</v>
      </c>
      <c r="G406" s="13">
        <f t="shared" si="18"/>
        <v>3998.4300000000003</v>
      </c>
      <c r="H406" s="15">
        <f t="shared" si="20"/>
        <v>4886.9699999999993</v>
      </c>
    </row>
    <row r="407" spans="1:8" ht="63.75" x14ac:dyDescent="0.25">
      <c r="A407" s="10">
        <v>44482</v>
      </c>
      <c r="B407" s="18" t="s">
        <v>80</v>
      </c>
      <c r="C407" s="17">
        <v>1</v>
      </c>
      <c r="D407" s="11" t="s">
        <v>81</v>
      </c>
      <c r="E407" s="20">
        <v>8885.4</v>
      </c>
      <c r="F407" s="13">
        <f t="shared" si="19"/>
        <v>148.09</v>
      </c>
      <c r="G407" s="13">
        <f t="shared" si="18"/>
        <v>3998.4300000000003</v>
      </c>
      <c r="H407" s="15">
        <f t="shared" si="20"/>
        <v>4886.9699999999993</v>
      </c>
    </row>
    <row r="408" spans="1:8" ht="63.75" x14ac:dyDescent="0.25">
      <c r="A408" s="10">
        <v>44482</v>
      </c>
      <c r="B408" s="18" t="s">
        <v>80</v>
      </c>
      <c r="C408" s="17">
        <v>1</v>
      </c>
      <c r="D408" s="11" t="s">
        <v>81</v>
      </c>
      <c r="E408" s="20">
        <v>8885.4</v>
      </c>
      <c r="F408" s="13">
        <f t="shared" si="19"/>
        <v>148.09</v>
      </c>
      <c r="G408" s="13">
        <f t="shared" si="18"/>
        <v>3998.4300000000003</v>
      </c>
      <c r="H408" s="15">
        <f t="shared" si="20"/>
        <v>4886.9699999999993</v>
      </c>
    </row>
    <row r="409" spans="1:8" ht="63.75" x14ac:dyDescent="0.25">
      <c r="A409" s="10">
        <v>44482</v>
      </c>
      <c r="B409" s="18" t="s">
        <v>80</v>
      </c>
      <c r="C409" s="17">
        <v>1</v>
      </c>
      <c r="D409" s="11" t="s">
        <v>81</v>
      </c>
      <c r="E409" s="20">
        <v>8885.4</v>
      </c>
      <c r="F409" s="13">
        <f t="shared" si="19"/>
        <v>148.09</v>
      </c>
      <c r="G409" s="13">
        <f t="shared" si="18"/>
        <v>3998.4300000000003</v>
      </c>
      <c r="H409" s="15">
        <f t="shared" si="20"/>
        <v>4886.9699999999993</v>
      </c>
    </row>
    <row r="410" spans="1:8" ht="63.75" x14ac:dyDescent="0.25">
      <c r="A410" s="10">
        <v>44482</v>
      </c>
      <c r="B410" s="18" t="s">
        <v>80</v>
      </c>
      <c r="C410" s="17">
        <v>1</v>
      </c>
      <c r="D410" s="11" t="s">
        <v>81</v>
      </c>
      <c r="E410" s="20">
        <v>8885.4</v>
      </c>
      <c r="F410" s="13">
        <f t="shared" si="19"/>
        <v>148.09</v>
      </c>
      <c r="G410" s="13">
        <f t="shared" si="18"/>
        <v>3998.4300000000003</v>
      </c>
      <c r="H410" s="15">
        <f t="shared" si="20"/>
        <v>4886.9699999999993</v>
      </c>
    </row>
    <row r="411" spans="1:8" ht="63.75" x14ac:dyDescent="0.25">
      <c r="A411" s="10">
        <v>44482</v>
      </c>
      <c r="B411" s="18" t="s">
        <v>80</v>
      </c>
      <c r="C411" s="17">
        <v>1</v>
      </c>
      <c r="D411" s="11" t="s">
        <v>81</v>
      </c>
      <c r="E411" s="20">
        <v>8885.4</v>
      </c>
      <c r="F411" s="13">
        <f t="shared" si="19"/>
        <v>148.09</v>
      </c>
      <c r="G411" s="13">
        <f t="shared" si="18"/>
        <v>3998.4300000000003</v>
      </c>
      <c r="H411" s="15">
        <f t="shared" si="20"/>
        <v>4886.9699999999993</v>
      </c>
    </row>
    <row r="412" spans="1:8" ht="63.75" x14ac:dyDescent="0.25">
      <c r="A412" s="10">
        <v>44482</v>
      </c>
      <c r="B412" s="18" t="s">
        <v>80</v>
      </c>
      <c r="C412" s="17">
        <v>1</v>
      </c>
      <c r="D412" s="11" t="s">
        <v>81</v>
      </c>
      <c r="E412" s="20">
        <v>8885.4</v>
      </c>
      <c r="F412" s="13">
        <f t="shared" si="19"/>
        <v>148.09</v>
      </c>
      <c r="G412" s="13">
        <f t="shared" si="18"/>
        <v>3998.4300000000003</v>
      </c>
      <c r="H412" s="15">
        <f t="shared" si="20"/>
        <v>4886.9699999999993</v>
      </c>
    </row>
    <row r="413" spans="1:8" ht="63.75" x14ac:dyDescent="0.25">
      <c r="A413" s="10">
        <v>44482</v>
      </c>
      <c r="B413" s="18" t="s">
        <v>80</v>
      </c>
      <c r="C413" s="17">
        <v>1</v>
      </c>
      <c r="D413" s="11" t="s">
        <v>81</v>
      </c>
      <c r="E413" s="20">
        <v>8885.4</v>
      </c>
      <c r="F413" s="13">
        <f t="shared" si="19"/>
        <v>148.09</v>
      </c>
      <c r="G413" s="13">
        <f t="shared" ref="G413:G476" si="21">+F413*27</f>
        <v>3998.4300000000003</v>
      </c>
      <c r="H413" s="15">
        <f t="shared" si="20"/>
        <v>4886.9699999999993</v>
      </c>
    </row>
    <row r="414" spans="1:8" ht="63.75" x14ac:dyDescent="0.25">
      <c r="A414" s="10">
        <v>44482</v>
      </c>
      <c r="B414" s="18" t="s">
        <v>80</v>
      </c>
      <c r="C414" s="17">
        <v>1</v>
      </c>
      <c r="D414" s="11" t="s">
        <v>81</v>
      </c>
      <c r="E414" s="20">
        <v>8885.4</v>
      </c>
      <c r="F414" s="13">
        <f t="shared" si="19"/>
        <v>148.09</v>
      </c>
      <c r="G414" s="13">
        <f t="shared" si="21"/>
        <v>3998.4300000000003</v>
      </c>
      <c r="H414" s="15">
        <f t="shared" si="20"/>
        <v>4886.9699999999993</v>
      </c>
    </row>
    <row r="415" spans="1:8" ht="63.75" x14ac:dyDescent="0.25">
      <c r="A415" s="10">
        <v>44482</v>
      </c>
      <c r="B415" s="18" t="s">
        <v>80</v>
      </c>
      <c r="C415" s="17">
        <v>1</v>
      </c>
      <c r="D415" s="11" t="s">
        <v>81</v>
      </c>
      <c r="E415" s="20">
        <v>8885.4</v>
      </c>
      <c r="F415" s="13">
        <f t="shared" si="19"/>
        <v>148.09</v>
      </c>
      <c r="G415" s="13">
        <f t="shared" si="21"/>
        <v>3998.4300000000003</v>
      </c>
      <c r="H415" s="15">
        <f t="shared" si="20"/>
        <v>4886.9699999999993</v>
      </c>
    </row>
    <row r="416" spans="1:8" ht="63.75" x14ac:dyDescent="0.25">
      <c r="A416" s="10">
        <v>44482</v>
      </c>
      <c r="B416" s="18" t="s">
        <v>80</v>
      </c>
      <c r="C416" s="17">
        <v>1</v>
      </c>
      <c r="D416" s="11" t="s">
        <v>81</v>
      </c>
      <c r="E416" s="20">
        <v>8885.4</v>
      </c>
      <c r="F416" s="13">
        <f t="shared" si="19"/>
        <v>148.09</v>
      </c>
      <c r="G416" s="13">
        <f t="shared" si="21"/>
        <v>3998.4300000000003</v>
      </c>
      <c r="H416" s="15">
        <f t="shared" si="20"/>
        <v>4886.9699999999993</v>
      </c>
    </row>
    <row r="417" spans="1:8" ht="63.75" x14ac:dyDescent="0.25">
      <c r="A417" s="10">
        <v>44482</v>
      </c>
      <c r="B417" s="18" t="s">
        <v>80</v>
      </c>
      <c r="C417" s="17">
        <v>1</v>
      </c>
      <c r="D417" s="11" t="s">
        <v>81</v>
      </c>
      <c r="E417" s="20">
        <v>8885.4</v>
      </c>
      <c r="F417" s="13">
        <f t="shared" si="19"/>
        <v>148.09</v>
      </c>
      <c r="G417" s="13">
        <f t="shared" si="21"/>
        <v>3998.4300000000003</v>
      </c>
      <c r="H417" s="15">
        <f t="shared" si="20"/>
        <v>4886.9699999999993</v>
      </c>
    </row>
    <row r="418" spans="1:8" ht="63.75" x14ac:dyDescent="0.25">
      <c r="A418" s="10">
        <v>44482</v>
      </c>
      <c r="B418" s="18" t="s">
        <v>80</v>
      </c>
      <c r="C418" s="17">
        <v>1</v>
      </c>
      <c r="D418" s="11" t="s">
        <v>81</v>
      </c>
      <c r="E418" s="20">
        <v>8885.4</v>
      </c>
      <c r="F418" s="13">
        <f t="shared" si="19"/>
        <v>148.09</v>
      </c>
      <c r="G418" s="13">
        <f t="shared" si="21"/>
        <v>3998.4300000000003</v>
      </c>
      <c r="H418" s="15">
        <f t="shared" si="20"/>
        <v>4886.9699999999993</v>
      </c>
    </row>
    <row r="419" spans="1:8" ht="63.75" x14ac:dyDescent="0.25">
      <c r="A419" s="10">
        <v>44482</v>
      </c>
      <c r="B419" s="18" t="s">
        <v>80</v>
      </c>
      <c r="C419" s="17">
        <v>1</v>
      </c>
      <c r="D419" s="11" t="s">
        <v>81</v>
      </c>
      <c r="E419" s="20">
        <v>8885.4</v>
      </c>
      <c r="F419" s="13">
        <f t="shared" si="19"/>
        <v>148.09</v>
      </c>
      <c r="G419" s="13">
        <f t="shared" si="21"/>
        <v>3998.4300000000003</v>
      </c>
      <c r="H419" s="15">
        <f t="shared" si="20"/>
        <v>4886.9699999999993</v>
      </c>
    </row>
    <row r="420" spans="1:8" ht="63.75" x14ac:dyDescent="0.25">
      <c r="A420" s="10">
        <v>44482</v>
      </c>
      <c r="B420" s="18" t="s">
        <v>80</v>
      </c>
      <c r="C420" s="17">
        <v>1</v>
      </c>
      <c r="D420" s="11" t="s">
        <v>81</v>
      </c>
      <c r="E420" s="20">
        <v>8885.4</v>
      </c>
      <c r="F420" s="13">
        <f t="shared" si="19"/>
        <v>148.09</v>
      </c>
      <c r="G420" s="13">
        <f t="shared" si="21"/>
        <v>3998.4300000000003</v>
      </c>
      <c r="H420" s="15">
        <f t="shared" si="20"/>
        <v>4886.9699999999993</v>
      </c>
    </row>
    <row r="421" spans="1:8" ht="63.75" x14ac:dyDescent="0.25">
      <c r="A421" s="10">
        <v>44482</v>
      </c>
      <c r="B421" s="18" t="s">
        <v>80</v>
      </c>
      <c r="C421" s="17">
        <v>1</v>
      </c>
      <c r="D421" s="11" t="s">
        <v>81</v>
      </c>
      <c r="E421" s="20">
        <v>8885.4</v>
      </c>
      <c r="F421" s="13">
        <f t="shared" si="19"/>
        <v>148.09</v>
      </c>
      <c r="G421" s="13">
        <f t="shared" si="21"/>
        <v>3998.4300000000003</v>
      </c>
      <c r="H421" s="15">
        <f t="shared" si="20"/>
        <v>4886.9699999999993</v>
      </c>
    </row>
    <row r="422" spans="1:8" ht="63.75" x14ac:dyDescent="0.25">
      <c r="A422" s="10">
        <v>44482</v>
      </c>
      <c r="B422" s="18" t="s">
        <v>80</v>
      </c>
      <c r="C422" s="17">
        <v>1</v>
      </c>
      <c r="D422" s="11" t="s">
        <v>81</v>
      </c>
      <c r="E422" s="20">
        <v>8885.4</v>
      </c>
      <c r="F422" s="13">
        <f t="shared" si="19"/>
        <v>148.09</v>
      </c>
      <c r="G422" s="13">
        <f t="shared" si="21"/>
        <v>3998.4300000000003</v>
      </c>
      <c r="H422" s="15">
        <f t="shared" si="20"/>
        <v>4886.9699999999993</v>
      </c>
    </row>
    <row r="423" spans="1:8" ht="63.75" x14ac:dyDescent="0.25">
      <c r="A423" s="10">
        <v>44482</v>
      </c>
      <c r="B423" s="18" t="s">
        <v>80</v>
      </c>
      <c r="C423" s="17">
        <v>1</v>
      </c>
      <c r="D423" s="11" t="s">
        <v>81</v>
      </c>
      <c r="E423" s="20">
        <v>8885.4</v>
      </c>
      <c r="F423" s="13">
        <f t="shared" si="19"/>
        <v>148.09</v>
      </c>
      <c r="G423" s="13">
        <f t="shared" si="21"/>
        <v>3998.4300000000003</v>
      </c>
      <c r="H423" s="15">
        <f t="shared" si="20"/>
        <v>4886.9699999999993</v>
      </c>
    </row>
    <row r="424" spans="1:8" ht="63.75" x14ac:dyDescent="0.25">
      <c r="A424" s="10">
        <v>44482</v>
      </c>
      <c r="B424" s="18" t="s">
        <v>80</v>
      </c>
      <c r="C424" s="17">
        <v>1</v>
      </c>
      <c r="D424" s="11" t="s">
        <v>81</v>
      </c>
      <c r="E424" s="20">
        <v>8885.4</v>
      </c>
      <c r="F424" s="13">
        <f t="shared" si="19"/>
        <v>148.09</v>
      </c>
      <c r="G424" s="13">
        <f t="shared" si="21"/>
        <v>3998.4300000000003</v>
      </c>
      <c r="H424" s="15">
        <f t="shared" si="20"/>
        <v>4886.9699999999993</v>
      </c>
    </row>
    <row r="425" spans="1:8" ht="63.75" x14ac:dyDescent="0.25">
      <c r="A425" s="10">
        <v>44482</v>
      </c>
      <c r="B425" s="18" t="s">
        <v>80</v>
      </c>
      <c r="C425" s="17">
        <v>1</v>
      </c>
      <c r="D425" s="11" t="s">
        <v>81</v>
      </c>
      <c r="E425" s="20">
        <v>8885.4</v>
      </c>
      <c r="F425" s="13">
        <f t="shared" si="19"/>
        <v>148.09</v>
      </c>
      <c r="G425" s="13">
        <f t="shared" si="21"/>
        <v>3998.4300000000003</v>
      </c>
      <c r="H425" s="15">
        <f t="shared" si="20"/>
        <v>4886.9699999999993</v>
      </c>
    </row>
    <row r="426" spans="1:8" ht="63.75" x14ac:dyDescent="0.25">
      <c r="A426" s="10">
        <v>44482</v>
      </c>
      <c r="B426" s="18" t="s">
        <v>80</v>
      </c>
      <c r="C426" s="17">
        <v>1</v>
      </c>
      <c r="D426" s="11" t="s">
        <v>81</v>
      </c>
      <c r="E426" s="20">
        <v>8885.4</v>
      </c>
      <c r="F426" s="13">
        <f t="shared" si="19"/>
        <v>148.09</v>
      </c>
      <c r="G426" s="13">
        <f t="shared" si="21"/>
        <v>3998.4300000000003</v>
      </c>
      <c r="H426" s="15">
        <f t="shared" si="20"/>
        <v>4886.9699999999993</v>
      </c>
    </row>
    <row r="427" spans="1:8" ht="63.75" x14ac:dyDescent="0.25">
      <c r="A427" s="10">
        <v>44482</v>
      </c>
      <c r="B427" s="18" t="s">
        <v>80</v>
      </c>
      <c r="C427" s="17">
        <v>1</v>
      </c>
      <c r="D427" s="11" t="s">
        <v>81</v>
      </c>
      <c r="E427" s="20">
        <v>8885.4</v>
      </c>
      <c r="F427" s="13">
        <f t="shared" si="19"/>
        <v>148.09</v>
      </c>
      <c r="G427" s="13">
        <f t="shared" si="21"/>
        <v>3998.4300000000003</v>
      </c>
      <c r="H427" s="15">
        <f t="shared" si="20"/>
        <v>4886.9699999999993</v>
      </c>
    </row>
    <row r="428" spans="1:8" ht="63.75" x14ac:dyDescent="0.25">
      <c r="A428" s="10">
        <v>44482</v>
      </c>
      <c r="B428" s="18" t="s">
        <v>80</v>
      </c>
      <c r="C428" s="17">
        <v>1</v>
      </c>
      <c r="D428" s="11" t="s">
        <v>81</v>
      </c>
      <c r="E428" s="20">
        <v>8885.4</v>
      </c>
      <c r="F428" s="13">
        <f t="shared" si="19"/>
        <v>148.09</v>
      </c>
      <c r="G428" s="13">
        <f t="shared" si="21"/>
        <v>3998.4300000000003</v>
      </c>
      <c r="H428" s="15">
        <f t="shared" si="20"/>
        <v>4886.9699999999993</v>
      </c>
    </row>
    <row r="429" spans="1:8" ht="63.75" x14ac:dyDescent="0.25">
      <c r="A429" s="10">
        <v>44482</v>
      </c>
      <c r="B429" s="18" t="s">
        <v>80</v>
      </c>
      <c r="C429" s="17">
        <v>1</v>
      </c>
      <c r="D429" s="11" t="s">
        <v>81</v>
      </c>
      <c r="E429" s="20">
        <v>8885.4</v>
      </c>
      <c r="F429" s="13">
        <f t="shared" si="19"/>
        <v>148.09</v>
      </c>
      <c r="G429" s="13">
        <f t="shared" si="21"/>
        <v>3998.4300000000003</v>
      </c>
      <c r="H429" s="15">
        <f t="shared" si="20"/>
        <v>4886.9699999999993</v>
      </c>
    </row>
    <row r="430" spans="1:8" ht="63.75" x14ac:dyDescent="0.25">
      <c r="A430" s="10">
        <v>44482</v>
      </c>
      <c r="B430" s="18" t="s">
        <v>80</v>
      </c>
      <c r="C430" s="17">
        <v>1</v>
      </c>
      <c r="D430" s="11" t="s">
        <v>81</v>
      </c>
      <c r="E430" s="20">
        <v>8885.4</v>
      </c>
      <c r="F430" s="13">
        <f t="shared" si="19"/>
        <v>148.09</v>
      </c>
      <c r="G430" s="13">
        <f t="shared" si="21"/>
        <v>3998.4300000000003</v>
      </c>
      <c r="H430" s="15">
        <f t="shared" si="20"/>
        <v>4886.9699999999993</v>
      </c>
    </row>
    <row r="431" spans="1:8" ht="63.75" x14ac:dyDescent="0.25">
      <c r="A431" s="10">
        <v>44482</v>
      </c>
      <c r="B431" s="18" t="s">
        <v>80</v>
      </c>
      <c r="C431" s="17">
        <v>1</v>
      </c>
      <c r="D431" s="11" t="s">
        <v>81</v>
      </c>
      <c r="E431" s="20">
        <v>8885.4</v>
      </c>
      <c r="F431" s="13">
        <f t="shared" si="19"/>
        <v>148.09</v>
      </c>
      <c r="G431" s="13">
        <f t="shared" si="21"/>
        <v>3998.4300000000003</v>
      </c>
      <c r="H431" s="15">
        <f t="shared" si="20"/>
        <v>4886.9699999999993</v>
      </c>
    </row>
    <row r="432" spans="1:8" ht="63.75" x14ac:dyDescent="0.25">
      <c r="A432" s="10">
        <v>44482</v>
      </c>
      <c r="B432" s="18" t="s">
        <v>80</v>
      </c>
      <c r="C432" s="17">
        <v>1</v>
      </c>
      <c r="D432" s="11" t="s">
        <v>81</v>
      </c>
      <c r="E432" s="20">
        <v>8885.4</v>
      </c>
      <c r="F432" s="13">
        <f t="shared" si="19"/>
        <v>148.09</v>
      </c>
      <c r="G432" s="13">
        <f t="shared" si="21"/>
        <v>3998.4300000000003</v>
      </c>
      <c r="H432" s="15">
        <f t="shared" si="20"/>
        <v>4886.9699999999993</v>
      </c>
    </row>
    <row r="433" spans="1:8" ht="63.75" x14ac:dyDescent="0.25">
      <c r="A433" s="10">
        <v>44482</v>
      </c>
      <c r="B433" s="18" t="s">
        <v>80</v>
      </c>
      <c r="C433" s="17">
        <v>1</v>
      </c>
      <c r="D433" s="11" t="s">
        <v>81</v>
      </c>
      <c r="E433" s="20">
        <v>8885.4</v>
      </c>
      <c r="F433" s="13">
        <f t="shared" si="19"/>
        <v>148.09</v>
      </c>
      <c r="G433" s="13">
        <f t="shared" si="21"/>
        <v>3998.4300000000003</v>
      </c>
      <c r="H433" s="15">
        <f t="shared" si="20"/>
        <v>4886.9699999999993</v>
      </c>
    </row>
    <row r="434" spans="1:8" ht="63.75" x14ac:dyDescent="0.25">
      <c r="A434" s="10">
        <v>44482</v>
      </c>
      <c r="B434" s="18" t="s">
        <v>80</v>
      </c>
      <c r="C434" s="17">
        <v>1</v>
      </c>
      <c r="D434" s="11" t="s">
        <v>81</v>
      </c>
      <c r="E434" s="20">
        <v>8885.4</v>
      </c>
      <c r="F434" s="13">
        <f t="shared" si="19"/>
        <v>148.09</v>
      </c>
      <c r="G434" s="13">
        <f t="shared" si="21"/>
        <v>3998.4300000000003</v>
      </c>
      <c r="H434" s="15">
        <f t="shared" si="20"/>
        <v>4886.9699999999993</v>
      </c>
    </row>
    <row r="435" spans="1:8" ht="63.75" x14ac:dyDescent="0.25">
      <c r="A435" s="10">
        <v>44482</v>
      </c>
      <c r="B435" s="18" t="s">
        <v>80</v>
      </c>
      <c r="C435" s="17">
        <v>1</v>
      </c>
      <c r="D435" s="11" t="s">
        <v>81</v>
      </c>
      <c r="E435" s="20">
        <v>8885.4</v>
      </c>
      <c r="F435" s="13">
        <f t="shared" si="19"/>
        <v>148.09</v>
      </c>
      <c r="G435" s="13">
        <f t="shared" si="21"/>
        <v>3998.4300000000003</v>
      </c>
      <c r="H435" s="15">
        <f t="shared" si="20"/>
        <v>4886.9699999999993</v>
      </c>
    </row>
    <row r="436" spans="1:8" ht="63.75" x14ac:dyDescent="0.25">
      <c r="A436" s="10">
        <v>44482</v>
      </c>
      <c r="B436" s="18" t="s">
        <v>80</v>
      </c>
      <c r="C436" s="17">
        <v>1</v>
      </c>
      <c r="D436" s="11" t="s">
        <v>81</v>
      </c>
      <c r="E436" s="20">
        <v>8885.4</v>
      </c>
      <c r="F436" s="13">
        <f t="shared" si="19"/>
        <v>148.09</v>
      </c>
      <c r="G436" s="13">
        <f t="shared" si="21"/>
        <v>3998.4300000000003</v>
      </c>
      <c r="H436" s="15">
        <f t="shared" si="20"/>
        <v>4886.9699999999993</v>
      </c>
    </row>
    <row r="437" spans="1:8" ht="63.75" x14ac:dyDescent="0.25">
      <c r="A437" s="10">
        <v>44482</v>
      </c>
      <c r="B437" s="18" t="s">
        <v>80</v>
      </c>
      <c r="C437" s="17">
        <v>1</v>
      </c>
      <c r="D437" s="11" t="s">
        <v>81</v>
      </c>
      <c r="E437" s="20">
        <v>8885.4</v>
      </c>
      <c r="F437" s="13">
        <f t="shared" si="19"/>
        <v>148.09</v>
      </c>
      <c r="G437" s="13">
        <f t="shared" si="21"/>
        <v>3998.4300000000003</v>
      </c>
      <c r="H437" s="15">
        <f t="shared" si="20"/>
        <v>4886.9699999999993</v>
      </c>
    </row>
    <row r="438" spans="1:8" ht="63.75" x14ac:dyDescent="0.25">
      <c r="A438" s="10">
        <v>44482</v>
      </c>
      <c r="B438" s="18" t="s">
        <v>80</v>
      </c>
      <c r="C438" s="17">
        <v>1</v>
      </c>
      <c r="D438" s="11" t="s">
        <v>81</v>
      </c>
      <c r="E438" s="20">
        <v>8885.4</v>
      </c>
      <c r="F438" s="13">
        <f t="shared" si="19"/>
        <v>148.09</v>
      </c>
      <c r="G438" s="13">
        <f t="shared" si="21"/>
        <v>3998.4300000000003</v>
      </c>
      <c r="H438" s="15">
        <f t="shared" si="20"/>
        <v>4886.9699999999993</v>
      </c>
    </row>
    <row r="439" spans="1:8" ht="63.75" x14ac:dyDescent="0.25">
      <c r="A439" s="10">
        <v>44482</v>
      </c>
      <c r="B439" s="18" t="s">
        <v>80</v>
      </c>
      <c r="C439" s="17">
        <v>1</v>
      </c>
      <c r="D439" s="11" t="s">
        <v>81</v>
      </c>
      <c r="E439" s="20">
        <v>8885.4</v>
      </c>
      <c r="F439" s="13">
        <f t="shared" si="19"/>
        <v>148.09</v>
      </c>
      <c r="G439" s="13">
        <f t="shared" si="21"/>
        <v>3998.4300000000003</v>
      </c>
      <c r="H439" s="15">
        <f t="shared" si="20"/>
        <v>4886.9699999999993</v>
      </c>
    </row>
    <row r="440" spans="1:8" ht="63.75" x14ac:dyDescent="0.25">
      <c r="A440" s="10">
        <v>44482</v>
      </c>
      <c r="B440" s="18" t="s">
        <v>80</v>
      </c>
      <c r="C440" s="17">
        <v>1</v>
      </c>
      <c r="D440" s="11" t="s">
        <v>81</v>
      </c>
      <c r="E440" s="20">
        <v>8885.4</v>
      </c>
      <c r="F440" s="13">
        <f t="shared" si="19"/>
        <v>148.09</v>
      </c>
      <c r="G440" s="13">
        <f t="shared" si="21"/>
        <v>3998.4300000000003</v>
      </c>
      <c r="H440" s="15">
        <f t="shared" si="20"/>
        <v>4886.9699999999993</v>
      </c>
    </row>
    <row r="441" spans="1:8" ht="63.75" x14ac:dyDescent="0.25">
      <c r="A441" s="10">
        <v>44482</v>
      </c>
      <c r="B441" s="18" t="s">
        <v>80</v>
      </c>
      <c r="C441" s="17">
        <v>1</v>
      </c>
      <c r="D441" s="11" t="s">
        <v>81</v>
      </c>
      <c r="E441" s="20">
        <v>8885.4</v>
      </c>
      <c r="F441" s="13">
        <f t="shared" si="19"/>
        <v>148.09</v>
      </c>
      <c r="G441" s="13">
        <f t="shared" si="21"/>
        <v>3998.4300000000003</v>
      </c>
      <c r="H441" s="15">
        <f t="shared" si="20"/>
        <v>4886.9699999999993</v>
      </c>
    </row>
    <row r="442" spans="1:8" ht="63.75" x14ac:dyDescent="0.25">
      <c r="A442" s="10">
        <v>44482</v>
      </c>
      <c r="B442" s="18" t="s">
        <v>80</v>
      </c>
      <c r="C442" s="17">
        <v>1</v>
      </c>
      <c r="D442" s="11" t="s">
        <v>81</v>
      </c>
      <c r="E442" s="20">
        <v>8885.4</v>
      </c>
      <c r="F442" s="13">
        <f t="shared" si="19"/>
        <v>148.09</v>
      </c>
      <c r="G442" s="13">
        <f t="shared" si="21"/>
        <v>3998.4300000000003</v>
      </c>
      <c r="H442" s="15">
        <f t="shared" si="20"/>
        <v>4886.9699999999993</v>
      </c>
    </row>
    <row r="443" spans="1:8" ht="63.75" x14ac:dyDescent="0.25">
      <c r="A443" s="10">
        <v>44482</v>
      </c>
      <c r="B443" s="18" t="s">
        <v>80</v>
      </c>
      <c r="C443" s="17">
        <v>1</v>
      </c>
      <c r="D443" s="11" t="s">
        <v>81</v>
      </c>
      <c r="E443" s="20">
        <v>8885.4</v>
      </c>
      <c r="F443" s="13">
        <f t="shared" si="19"/>
        <v>148.09</v>
      </c>
      <c r="G443" s="13">
        <f t="shared" si="21"/>
        <v>3998.4300000000003</v>
      </c>
      <c r="H443" s="15">
        <f t="shared" si="20"/>
        <v>4886.9699999999993</v>
      </c>
    </row>
    <row r="444" spans="1:8" ht="63.75" x14ac:dyDescent="0.25">
      <c r="A444" s="10">
        <v>44482</v>
      </c>
      <c r="B444" s="18" t="s">
        <v>80</v>
      </c>
      <c r="C444" s="17">
        <v>1</v>
      </c>
      <c r="D444" s="11" t="s">
        <v>81</v>
      </c>
      <c r="E444" s="20">
        <v>8885.4</v>
      </c>
      <c r="F444" s="13">
        <f t="shared" si="19"/>
        <v>148.09</v>
      </c>
      <c r="G444" s="13">
        <f t="shared" si="21"/>
        <v>3998.4300000000003</v>
      </c>
      <c r="H444" s="15">
        <f t="shared" si="20"/>
        <v>4886.9699999999993</v>
      </c>
    </row>
    <row r="445" spans="1:8" ht="63.75" x14ac:dyDescent="0.25">
      <c r="A445" s="10">
        <v>44482</v>
      </c>
      <c r="B445" s="18" t="s">
        <v>80</v>
      </c>
      <c r="C445" s="17">
        <v>1</v>
      </c>
      <c r="D445" s="11" t="s">
        <v>81</v>
      </c>
      <c r="E445" s="20">
        <v>8885.4</v>
      </c>
      <c r="F445" s="13">
        <f t="shared" si="19"/>
        <v>148.09</v>
      </c>
      <c r="G445" s="13">
        <f t="shared" si="21"/>
        <v>3998.4300000000003</v>
      </c>
      <c r="H445" s="15">
        <f t="shared" si="20"/>
        <v>4886.9699999999993</v>
      </c>
    </row>
    <row r="446" spans="1:8" ht="63.75" x14ac:dyDescent="0.25">
      <c r="A446" s="10">
        <v>44482</v>
      </c>
      <c r="B446" s="18" t="s">
        <v>80</v>
      </c>
      <c r="C446" s="17">
        <v>1</v>
      </c>
      <c r="D446" s="11" t="s">
        <v>81</v>
      </c>
      <c r="E446" s="20">
        <v>8885.4</v>
      </c>
      <c r="F446" s="13">
        <f t="shared" si="19"/>
        <v>148.09</v>
      </c>
      <c r="G446" s="13">
        <f t="shared" si="21"/>
        <v>3998.4300000000003</v>
      </c>
      <c r="H446" s="15">
        <f t="shared" si="20"/>
        <v>4886.9699999999993</v>
      </c>
    </row>
    <row r="447" spans="1:8" ht="63.75" x14ac:dyDescent="0.25">
      <c r="A447" s="10">
        <v>44482</v>
      </c>
      <c r="B447" s="18" t="s">
        <v>80</v>
      </c>
      <c r="C447" s="17">
        <v>1</v>
      </c>
      <c r="D447" s="11" t="s">
        <v>81</v>
      </c>
      <c r="E447" s="20">
        <v>8885.4</v>
      </c>
      <c r="F447" s="13">
        <f t="shared" si="19"/>
        <v>148.09</v>
      </c>
      <c r="G447" s="13">
        <f t="shared" si="21"/>
        <v>3998.4300000000003</v>
      </c>
      <c r="H447" s="15">
        <f t="shared" si="20"/>
        <v>4886.9699999999993</v>
      </c>
    </row>
    <row r="448" spans="1:8" ht="63.75" x14ac:dyDescent="0.25">
      <c r="A448" s="10">
        <v>44482</v>
      </c>
      <c r="B448" s="18" t="s">
        <v>80</v>
      </c>
      <c r="C448" s="17">
        <v>1</v>
      </c>
      <c r="D448" s="11" t="s">
        <v>81</v>
      </c>
      <c r="E448" s="20">
        <v>8885.4</v>
      </c>
      <c r="F448" s="13">
        <f t="shared" si="19"/>
        <v>148.09</v>
      </c>
      <c r="G448" s="13">
        <f t="shared" si="21"/>
        <v>3998.4300000000003</v>
      </c>
      <c r="H448" s="15">
        <f t="shared" si="20"/>
        <v>4886.9699999999993</v>
      </c>
    </row>
    <row r="449" spans="1:8" ht="63.75" x14ac:dyDescent="0.25">
      <c r="A449" s="10">
        <v>44482</v>
      </c>
      <c r="B449" s="18" t="s">
        <v>80</v>
      </c>
      <c r="C449" s="17">
        <v>1</v>
      </c>
      <c r="D449" s="11" t="s">
        <v>81</v>
      </c>
      <c r="E449" s="20">
        <v>8885.4</v>
      </c>
      <c r="F449" s="13">
        <f t="shared" si="19"/>
        <v>148.09</v>
      </c>
      <c r="G449" s="13">
        <f t="shared" si="21"/>
        <v>3998.4300000000003</v>
      </c>
      <c r="H449" s="15">
        <f t="shared" si="20"/>
        <v>4886.9699999999993</v>
      </c>
    </row>
    <row r="450" spans="1:8" ht="63.75" x14ac:dyDescent="0.25">
      <c r="A450" s="10">
        <v>44482</v>
      </c>
      <c r="B450" s="18" t="s">
        <v>80</v>
      </c>
      <c r="C450" s="17">
        <v>1</v>
      </c>
      <c r="D450" s="11" t="s">
        <v>81</v>
      </c>
      <c r="E450" s="20">
        <v>8885.4</v>
      </c>
      <c r="F450" s="13">
        <f t="shared" si="19"/>
        <v>148.09</v>
      </c>
      <c r="G450" s="13">
        <f t="shared" si="21"/>
        <v>3998.4300000000003</v>
      </c>
      <c r="H450" s="15">
        <f t="shared" si="20"/>
        <v>4886.9699999999993</v>
      </c>
    </row>
    <row r="451" spans="1:8" ht="38.25" x14ac:dyDescent="0.25">
      <c r="A451" s="10">
        <v>44482</v>
      </c>
      <c r="B451" s="18" t="s">
        <v>80</v>
      </c>
      <c r="C451" s="17">
        <v>1</v>
      </c>
      <c r="D451" s="11" t="s">
        <v>82</v>
      </c>
      <c r="E451" s="20">
        <v>11274.9</v>
      </c>
      <c r="F451" s="13">
        <f t="shared" si="19"/>
        <v>187.91499999999999</v>
      </c>
      <c r="G451" s="13">
        <f t="shared" si="21"/>
        <v>5073.7049999999999</v>
      </c>
      <c r="H451" s="15">
        <f t="shared" si="20"/>
        <v>6201.1949999999997</v>
      </c>
    </row>
    <row r="452" spans="1:8" ht="38.25" x14ac:dyDescent="0.25">
      <c r="A452" s="10">
        <v>44482</v>
      </c>
      <c r="B452" s="18" t="s">
        <v>80</v>
      </c>
      <c r="C452" s="17">
        <v>1</v>
      </c>
      <c r="D452" s="11" t="s">
        <v>82</v>
      </c>
      <c r="E452" s="20">
        <v>11274.9</v>
      </c>
      <c r="F452" s="13">
        <f t="shared" si="19"/>
        <v>187.91499999999999</v>
      </c>
      <c r="G452" s="13">
        <f t="shared" si="21"/>
        <v>5073.7049999999999</v>
      </c>
      <c r="H452" s="15">
        <f t="shared" si="20"/>
        <v>6201.1949999999997</v>
      </c>
    </row>
    <row r="453" spans="1:8" ht="38.25" x14ac:dyDescent="0.25">
      <c r="A453" s="10">
        <v>44482</v>
      </c>
      <c r="B453" s="18" t="s">
        <v>80</v>
      </c>
      <c r="C453" s="17">
        <v>1</v>
      </c>
      <c r="D453" s="11" t="s">
        <v>82</v>
      </c>
      <c r="E453" s="20">
        <v>11274.9</v>
      </c>
      <c r="F453" s="13">
        <f t="shared" si="19"/>
        <v>187.91499999999999</v>
      </c>
      <c r="G453" s="13">
        <f t="shared" si="21"/>
        <v>5073.7049999999999</v>
      </c>
      <c r="H453" s="15">
        <f t="shared" si="20"/>
        <v>6201.1949999999997</v>
      </c>
    </row>
    <row r="454" spans="1:8" ht="38.25" x14ac:dyDescent="0.25">
      <c r="A454" s="10">
        <v>44482</v>
      </c>
      <c r="B454" s="18" t="s">
        <v>80</v>
      </c>
      <c r="C454" s="17">
        <v>1</v>
      </c>
      <c r="D454" s="11" t="s">
        <v>82</v>
      </c>
      <c r="E454" s="20">
        <v>11274.9</v>
      </c>
      <c r="F454" s="13">
        <f t="shared" si="19"/>
        <v>187.91499999999999</v>
      </c>
      <c r="G454" s="13">
        <f t="shared" si="21"/>
        <v>5073.7049999999999</v>
      </c>
      <c r="H454" s="15">
        <f t="shared" si="20"/>
        <v>6201.1949999999997</v>
      </c>
    </row>
    <row r="455" spans="1:8" ht="38.25" x14ac:dyDescent="0.25">
      <c r="A455" s="10">
        <v>44482</v>
      </c>
      <c r="B455" s="18" t="s">
        <v>80</v>
      </c>
      <c r="C455" s="17">
        <v>1</v>
      </c>
      <c r="D455" s="11" t="s">
        <v>82</v>
      </c>
      <c r="E455" s="20">
        <v>11274.9</v>
      </c>
      <c r="F455" s="13">
        <f t="shared" si="19"/>
        <v>187.91499999999999</v>
      </c>
      <c r="G455" s="13">
        <f t="shared" si="21"/>
        <v>5073.7049999999999</v>
      </c>
      <c r="H455" s="15">
        <f t="shared" si="20"/>
        <v>6201.1949999999997</v>
      </c>
    </row>
    <row r="456" spans="1:8" ht="38.25" x14ac:dyDescent="0.25">
      <c r="A456" s="10">
        <v>44482</v>
      </c>
      <c r="B456" s="18" t="s">
        <v>80</v>
      </c>
      <c r="C456" s="17">
        <v>1</v>
      </c>
      <c r="D456" s="11" t="s">
        <v>82</v>
      </c>
      <c r="E456" s="20">
        <v>11274.9</v>
      </c>
      <c r="F456" s="13">
        <f t="shared" si="19"/>
        <v>187.91499999999999</v>
      </c>
      <c r="G456" s="13">
        <f t="shared" si="21"/>
        <v>5073.7049999999999</v>
      </c>
      <c r="H456" s="15">
        <f t="shared" si="20"/>
        <v>6201.1949999999997</v>
      </c>
    </row>
    <row r="457" spans="1:8" ht="25.5" x14ac:dyDescent="0.25">
      <c r="A457" s="10">
        <v>44482</v>
      </c>
      <c r="B457" s="18" t="s">
        <v>80</v>
      </c>
      <c r="C457" s="17">
        <v>1</v>
      </c>
      <c r="D457" s="11" t="s">
        <v>83</v>
      </c>
      <c r="E457" s="20">
        <v>7050.5</v>
      </c>
      <c r="F457" s="13">
        <f t="shared" si="19"/>
        <v>117.50833333333334</v>
      </c>
      <c r="G457" s="13">
        <f t="shared" si="21"/>
        <v>3172.7250000000004</v>
      </c>
      <c r="H457" s="15">
        <f t="shared" si="20"/>
        <v>3877.7749999999996</v>
      </c>
    </row>
    <row r="458" spans="1:8" ht="25.5" x14ac:dyDescent="0.25">
      <c r="A458" s="10">
        <v>44482</v>
      </c>
      <c r="B458" s="18" t="s">
        <v>80</v>
      </c>
      <c r="C458" s="17">
        <v>1</v>
      </c>
      <c r="D458" s="11" t="s">
        <v>83</v>
      </c>
      <c r="E458" s="20">
        <v>7050.5</v>
      </c>
      <c r="F458" s="13">
        <f t="shared" si="19"/>
        <v>117.50833333333334</v>
      </c>
      <c r="G458" s="13">
        <f t="shared" si="21"/>
        <v>3172.7250000000004</v>
      </c>
      <c r="H458" s="15">
        <f t="shared" si="20"/>
        <v>3877.7749999999996</v>
      </c>
    </row>
    <row r="459" spans="1:8" ht="25.5" x14ac:dyDescent="0.25">
      <c r="A459" s="10">
        <v>44482</v>
      </c>
      <c r="B459" s="18" t="s">
        <v>80</v>
      </c>
      <c r="C459" s="17">
        <v>1</v>
      </c>
      <c r="D459" s="11" t="s">
        <v>83</v>
      </c>
      <c r="E459" s="20">
        <v>7050.5</v>
      </c>
      <c r="F459" s="13">
        <f t="shared" si="19"/>
        <v>117.50833333333334</v>
      </c>
      <c r="G459" s="13">
        <f t="shared" si="21"/>
        <v>3172.7250000000004</v>
      </c>
      <c r="H459" s="15">
        <f t="shared" si="20"/>
        <v>3877.7749999999996</v>
      </c>
    </row>
    <row r="460" spans="1:8" ht="25.5" x14ac:dyDescent="0.25">
      <c r="A460" s="10">
        <v>44482</v>
      </c>
      <c r="B460" s="18" t="s">
        <v>80</v>
      </c>
      <c r="C460" s="17">
        <v>1</v>
      </c>
      <c r="D460" s="11" t="s">
        <v>83</v>
      </c>
      <c r="E460" s="20">
        <v>7050.5</v>
      </c>
      <c r="F460" s="13">
        <f t="shared" si="19"/>
        <v>117.50833333333334</v>
      </c>
      <c r="G460" s="13">
        <f t="shared" si="21"/>
        <v>3172.7250000000004</v>
      </c>
      <c r="H460" s="15">
        <f t="shared" si="20"/>
        <v>3877.7749999999996</v>
      </c>
    </row>
    <row r="461" spans="1:8" ht="25.5" x14ac:dyDescent="0.25">
      <c r="A461" s="10">
        <v>44482</v>
      </c>
      <c r="B461" s="18" t="s">
        <v>80</v>
      </c>
      <c r="C461" s="17">
        <v>1</v>
      </c>
      <c r="D461" s="11" t="s">
        <v>83</v>
      </c>
      <c r="E461" s="20">
        <v>7050.5</v>
      </c>
      <c r="F461" s="13">
        <f t="shared" si="19"/>
        <v>117.50833333333334</v>
      </c>
      <c r="G461" s="13">
        <f t="shared" si="21"/>
        <v>3172.7250000000004</v>
      </c>
      <c r="H461" s="15">
        <f t="shared" si="20"/>
        <v>3877.7749999999996</v>
      </c>
    </row>
    <row r="462" spans="1:8" ht="25.5" x14ac:dyDescent="0.25">
      <c r="A462" s="10">
        <v>44482</v>
      </c>
      <c r="B462" s="18" t="s">
        <v>80</v>
      </c>
      <c r="C462" s="17">
        <v>1</v>
      </c>
      <c r="D462" s="11" t="s">
        <v>83</v>
      </c>
      <c r="E462" s="20">
        <v>7050.5</v>
      </c>
      <c r="F462" s="13">
        <f t="shared" si="19"/>
        <v>117.50833333333334</v>
      </c>
      <c r="G462" s="13">
        <f t="shared" si="21"/>
        <v>3172.7250000000004</v>
      </c>
      <c r="H462" s="15">
        <f t="shared" si="20"/>
        <v>3877.7749999999996</v>
      </c>
    </row>
    <row r="463" spans="1:8" ht="25.5" x14ac:dyDescent="0.25">
      <c r="A463" s="10">
        <v>44482</v>
      </c>
      <c r="B463" s="18" t="s">
        <v>80</v>
      </c>
      <c r="C463" s="17">
        <v>1</v>
      </c>
      <c r="D463" s="11" t="s">
        <v>83</v>
      </c>
      <c r="E463" s="20">
        <v>7050.5</v>
      </c>
      <c r="F463" s="13">
        <f t="shared" si="19"/>
        <v>117.50833333333334</v>
      </c>
      <c r="G463" s="13">
        <f t="shared" si="21"/>
        <v>3172.7250000000004</v>
      </c>
      <c r="H463" s="15">
        <f t="shared" si="20"/>
        <v>3877.7749999999996</v>
      </c>
    </row>
    <row r="464" spans="1:8" ht="25.5" x14ac:dyDescent="0.25">
      <c r="A464" s="10">
        <v>44482</v>
      </c>
      <c r="B464" s="18" t="s">
        <v>80</v>
      </c>
      <c r="C464" s="17">
        <v>1</v>
      </c>
      <c r="D464" s="11" t="s">
        <v>83</v>
      </c>
      <c r="E464" s="20">
        <v>7050.5</v>
      </c>
      <c r="F464" s="13">
        <f t="shared" si="19"/>
        <v>117.50833333333334</v>
      </c>
      <c r="G464" s="13">
        <f t="shared" si="21"/>
        <v>3172.7250000000004</v>
      </c>
      <c r="H464" s="15">
        <f t="shared" si="20"/>
        <v>3877.7749999999996</v>
      </c>
    </row>
    <row r="465" spans="1:8" ht="25.5" x14ac:dyDescent="0.25">
      <c r="A465" s="10">
        <v>44482</v>
      </c>
      <c r="B465" s="18" t="s">
        <v>80</v>
      </c>
      <c r="C465" s="17">
        <v>1</v>
      </c>
      <c r="D465" s="11" t="s">
        <v>84</v>
      </c>
      <c r="E465" s="20">
        <v>4525.3</v>
      </c>
      <c r="F465" s="13">
        <f t="shared" si="19"/>
        <v>75.421666666666667</v>
      </c>
      <c r="G465" s="13">
        <f t="shared" si="21"/>
        <v>2036.385</v>
      </c>
      <c r="H465" s="15">
        <f t="shared" si="20"/>
        <v>2488.915</v>
      </c>
    </row>
    <row r="466" spans="1:8" ht="25.5" x14ac:dyDescent="0.25">
      <c r="A466" s="10">
        <v>44482</v>
      </c>
      <c r="B466" s="18" t="s">
        <v>80</v>
      </c>
      <c r="C466" s="17">
        <v>1</v>
      </c>
      <c r="D466" s="11" t="s">
        <v>84</v>
      </c>
      <c r="E466" s="20">
        <v>4525.3</v>
      </c>
      <c r="F466" s="13">
        <f t="shared" si="19"/>
        <v>75.421666666666667</v>
      </c>
      <c r="G466" s="13">
        <f t="shared" si="21"/>
        <v>2036.385</v>
      </c>
      <c r="H466" s="15">
        <f t="shared" si="20"/>
        <v>2488.915</v>
      </c>
    </row>
    <row r="467" spans="1:8" ht="127.5" x14ac:dyDescent="0.25">
      <c r="A467" s="10">
        <v>44482</v>
      </c>
      <c r="B467" s="18" t="s">
        <v>80</v>
      </c>
      <c r="C467" s="17">
        <v>1</v>
      </c>
      <c r="D467" s="11" t="s">
        <v>85</v>
      </c>
      <c r="E467" s="20">
        <v>13299.78</v>
      </c>
      <c r="F467" s="13">
        <f t="shared" si="19"/>
        <v>221.66300000000001</v>
      </c>
      <c r="G467" s="13">
        <f t="shared" si="21"/>
        <v>5984.9009999999998</v>
      </c>
      <c r="H467" s="15">
        <f t="shared" si="20"/>
        <v>7314.8790000000008</v>
      </c>
    </row>
    <row r="468" spans="1:8" ht="127.5" x14ac:dyDescent="0.25">
      <c r="A468" s="10">
        <v>44482</v>
      </c>
      <c r="B468" s="18" t="s">
        <v>80</v>
      </c>
      <c r="C468" s="17">
        <v>1</v>
      </c>
      <c r="D468" s="11" t="s">
        <v>85</v>
      </c>
      <c r="E468" s="20">
        <v>13299.78</v>
      </c>
      <c r="F468" s="13">
        <f t="shared" si="19"/>
        <v>221.66300000000001</v>
      </c>
      <c r="G468" s="13">
        <f t="shared" si="21"/>
        <v>5984.9009999999998</v>
      </c>
      <c r="H468" s="15">
        <f t="shared" si="20"/>
        <v>7314.8790000000008</v>
      </c>
    </row>
    <row r="469" spans="1:8" ht="127.5" x14ac:dyDescent="0.25">
      <c r="A469" s="10">
        <v>44482</v>
      </c>
      <c r="B469" s="18" t="s">
        <v>80</v>
      </c>
      <c r="C469" s="17">
        <v>1</v>
      </c>
      <c r="D469" s="11" t="s">
        <v>85</v>
      </c>
      <c r="E469" s="20">
        <v>13299.78</v>
      </c>
      <c r="F469" s="13">
        <f t="shared" ref="F469:F532" si="22">+E469/60</f>
        <v>221.66300000000001</v>
      </c>
      <c r="G469" s="13">
        <f t="shared" si="21"/>
        <v>5984.9009999999998</v>
      </c>
      <c r="H469" s="15">
        <f t="shared" ref="H469:H532" si="23">+E469-G469</f>
        <v>7314.8790000000008</v>
      </c>
    </row>
    <row r="470" spans="1:8" ht="127.5" x14ac:dyDescent="0.25">
      <c r="A470" s="10">
        <v>44482</v>
      </c>
      <c r="B470" s="18" t="s">
        <v>80</v>
      </c>
      <c r="C470" s="17">
        <v>1</v>
      </c>
      <c r="D470" s="11" t="s">
        <v>85</v>
      </c>
      <c r="E470" s="20">
        <v>13299.78</v>
      </c>
      <c r="F470" s="13">
        <f t="shared" si="22"/>
        <v>221.66300000000001</v>
      </c>
      <c r="G470" s="13">
        <f t="shared" si="21"/>
        <v>5984.9009999999998</v>
      </c>
      <c r="H470" s="15">
        <f t="shared" si="23"/>
        <v>7314.8790000000008</v>
      </c>
    </row>
    <row r="471" spans="1:8" ht="127.5" x14ac:dyDescent="0.25">
      <c r="A471" s="10">
        <v>44482</v>
      </c>
      <c r="B471" s="18" t="s">
        <v>80</v>
      </c>
      <c r="C471" s="17">
        <v>1</v>
      </c>
      <c r="D471" s="11" t="s">
        <v>85</v>
      </c>
      <c r="E471" s="20">
        <v>13299.78</v>
      </c>
      <c r="F471" s="13">
        <f t="shared" si="22"/>
        <v>221.66300000000001</v>
      </c>
      <c r="G471" s="13">
        <f t="shared" si="21"/>
        <v>5984.9009999999998</v>
      </c>
      <c r="H471" s="15">
        <f t="shared" si="23"/>
        <v>7314.8790000000008</v>
      </c>
    </row>
    <row r="472" spans="1:8" ht="127.5" x14ac:dyDescent="0.25">
      <c r="A472" s="10">
        <v>44482</v>
      </c>
      <c r="B472" s="18" t="s">
        <v>80</v>
      </c>
      <c r="C472" s="17">
        <v>1</v>
      </c>
      <c r="D472" s="11" t="s">
        <v>85</v>
      </c>
      <c r="E472" s="20">
        <v>13299.78</v>
      </c>
      <c r="F472" s="13">
        <f t="shared" si="22"/>
        <v>221.66300000000001</v>
      </c>
      <c r="G472" s="13">
        <f t="shared" si="21"/>
        <v>5984.9009999999998</v>
      </c>
      <c r="H472" s="15">
        <f t="shared" si="23"/>
        <v>7314.8790000000008</v>
      </c>
    </row>
    <row r="473" spans="1:8" ht="127.5" x14ac:dyDescent="0.25">
      <c r="A473" s="10">
        <v>44482</v>
      </c>
      <c r="B473" s="18" t="s">
        <v>80</v>
      </c>
      <c r="C473" s="17">
        <v>1</v>
      </c>
      <c r="D473" s="11" t="s">
        <v>85</v>
      </c>
      <c r="E473" s="20">
        <v>13299.78</v>
      </c>
      <c r="F473" s="13">
        <f t="shared" si="22"/>
        <v>221.66300000000001</v>
      </c>
      <c r="G473" s="13">
        <f t="shared" si="21"/>
        <v>5984.9009999999998</v>
      </c>
      <c r="H473" s="15">
        <f t="shared" si="23"/>
        <v>7314.8790000000008</v>
      </c>
    </row>
    <row r="474" spans="1:8" ht="127.5" x14ac:dyDescent="0.25">
      <c r="A474" s="10">
        <v>44482</v>
      </c>
      <c r="B474" s="18" t="s">
        <v>80</v>
      </c>
      <c r="C474" s="17">
        <v>1</v>
      </c>
      <c r="D474" s="11" t="s">
        <v>85</v>
      </c>
      <c r="E474" s="20">
        <v>13299.78</v>
      </c>
      <c r="F474" s="13">
        <f t="shared" si="22"/>
        <v>221.66300000000001</v>
      </c>
      <c r="G474" s="13">
        <f t="shared" si="21"/>
        <v>5984.9009999999998</v>
      </c>
      <c r="H474" s="15">
        <f t="shared" si="23"/>
        <v>7314.8790000000008</v>
      </c>
    </row>
    <row r="475" spans="1:8" ht="127.5" x14ac:dyDescent="0.25">
      <c r="A475" s="10">
        <v>44482</v>
      </c>
      <c r="B475" s="18" t="s">
        <v>80</v>
      </c>
      <c r="C475" s="17">
        <v>1</v>
      </c>
      <c r="D475" s="11" t="s">
        <v>85</v>
      </c>
      <c r="E475" s="20">
        <v>13299.78</v>
      </c>
      <c r="F475" s="13">
        <f t="shared" si="22"/>
        <v>221.66300000000001</v>
      </c>
      <c r="G475" s="13">
        <f t="shared" si="21"/>
        <v>5984.9009999999998</v>
      </c>
      <c r="H475" s="15">
        <f t="shared" si="23"/>
        <v>7314.8790000000008</v>
      </c>
    </row>
    <row r="476" spans="1:8" ht="127.5" x14ac:dyDescent="0.25">
      <c r="A476" s="10">
        <v>44482</v>
      </c>
      <c r="B476" s="18" t="s">
        <v>80</v>
      </c>
      <c r="C476" s="17">
        <v>1</v>
      </c>
      <c r="D476" s="11" t="s">
        <v>85</v>
      </c>
      <c r="E476" s="20">
        <v>13299.78</v>
      </c>
      <c r="F476" s="13">
        <f t="shared" si="22"/>
        <v>221.66300000000001</v>
      </c>
      <c r="G476" s="13">
        <f t="shared" si="21"/>
        <v>5984.9009999999998</v>
      </c>
      <c r="H476" s="15">
        <f t="shared" si="23"/>
        <v>7314.8790000000008</v>
      </c>
    </row>
    <row r="477" spans="1:8" ht="127.5" x14ac:dyDescent="0.25">
      <c r="A477" s="10">
        <v>44482</v>
      </c>
      <c r="B477" s="18" t="s">
        <v>80</v>
      </c>
      <c r="C477" s="17">
        <v>1</v>
      </c>
      <c r="D477" s="11" t="s">
        <v>85</v>
      </c>
      <c r="E477" s="20">
        <v>13299.78</v>
      </c>
      <c r="F477" s="13">
        <f t="shared" si="22"/>
        <v>221.66300000000001</v>
      </c>
      <c r="G477" s="13">
        <f t="shared" ref="G477:G540" si="24">+F477*27</f>
        <v>5984.9009999999998</v>
      </c>
      <c r="H477" s="15">
        <f t="shared" si="23"/>
        <v>7314.8790000000008</v>
      </c>
    </row>
    <row r="478" spans="1:8" ht="127.5" x14ac:dyDescent="0.25">
      <c r="A478" s="10">
        <v>44482</v>
      </c>
      <c r="B478" s="18" t="s">
        <v>80</v>
      </c>
      <c r="C478" s="17">
        <v>1</v>
      </c>
      <c r="D478" s="11" t="s">
        <v>85</v>
      </c>
      <c r="E478" s="20">
        <v>13299.78</v>
      </c>
      <c r="F478" s="13">
        <f t="shared" si="22"/>
        <v>221.66300000000001</v>
      </c>
      <c r="G478" s="13">
        <f t="shared" si="24"/>
        <v>5984.9009999999998</v>
      </c>
      <c r="H478" s="15">
        <f t="shared" si="23"/>
        <v>7314.8790000000008</v>
      </c>
    </row>
    <row r="479" spans="1:8" ht="127.5" x14ac:dyDescent="0.25">
      <c r="A479" s="10">
        <v>44482</v>
      </c>
      <c r="B479" s="18" t="s">
        <v>80</v>
      </c>
      <c r="C479" s="17">
        <v>1</v>
      </c>
      <c r="D479" s="11" t="s">
        <v>85</v>
      </c>
      <c r="E479" s="20">
        <v>13299.78</v>
      </c>
      <c r="F479" s="13">
        <f t="shared" si="22"/>
        <v>221.66300000000001</v>
      </c>
      <c r="G479" s="13">
        <f t="shared" si="24"/>
        <v>5984.9009999999998</v>
      </c>
      <c r="H479" s="15">
        <f t="shared" si="23"/>
        <v>7314.8790000000008</v>
      </c>
    </row>
    <row r="480" spans="1:8" ht="127.5" x14ac:dyDescent="0.25">
      <c r="A480" s="10">
        <v>44482</v>
      </c>
      <c r="B480" s="18" t="s">
        <v>80</v>
      </c>
      <c r="C480" s="17">
        <v>1</v>
      </c>
      <c r="D480" s="11" t="s">
        <v>85</v>
      </c>
      <c r="E480" s="20">
        <v>13299.78</v>
      </c>
      <c r="F480" s="13">
        <f t="shared" si="22"/>
        <v>221.66300000000001</v>
      </c>
      <c r="G480" s="13">
        <f t="shared" si="24"/>
        <v>5984.9009999999998</v>
      </c>
      <c r="H480" s="15">
        <f t="shared" si="23"/>
        <v>7314.8790000000008</v>
      </c>
    </row>
    <row r="481" spans="1:8" ht="127.5" x14ac:dyDescent="0.25">
      <c r="A481" s="10">
        <v>44482</v>
      </c>
      <c r="B481" s="18" t="s">
        <v>80</v>
      </c>
      <c r="C481" s="17">
        <v>1</v>
      </c>
      <c r="D481" s="11" t="s">
        <v>85</v>
      </c>
      <c r="E481" s="20">
        <v>13299.78</v>
      </c>
      <c r="F481" s="13">
        <f t="shared" si="22"/>
        <v>221.66300000000001</v>
      </c>
      <c r="G481" s="13">
        <f t="shared" si="24"/>
        <v>5984.9009999999998</v>
      </c>
      <c r="H481" s="15">
        <f t="shared" si="23"/>
        <v>7314.8790000000008</v>
      </c>
    </row>
    <row r="482" spans="1:8" ht="102" x14ac:dyDescent="0.25">
      <c r="A482" s="10">
        <v>44482</v>
      </c>
      <c r="B482" s="18" t="s">
        <v>80</v>
      </c>
      <c r="C482" s="17">
        <v>1</v>
      </c>
      <c r="D482" s="11" t="s">
        <v>86</v>
      </c>
      <c r="E482" s="20">
        <v>11703.24</v>
      </c>
      <c r="F482" s="13">
        <f t="shared" si="22"/>
        <v>195.054</v>
      </c>
      <c r="G482" s="13">
        <f t="shared" si="24"/>
        <v>5266.4579999999996</v>
      </c>
      <c r="H482" s="15">
        <f t="shared" si="23"/>
        <v>6436.7820000000002</v>
      </c>
    </row>
    <row r="483" spans="1:8" ht="102" x14ac:dyDescent="0.25">
      <c r="A483" s="10">
        <v>44482</v>
      </c>
      <c r="B483" s="18" t="s">
        <v>80</v>
      </c>
      <c r="C483" s="17">
        <v>1</v>
      </c>
      <c r="D483" s="11" t="s">
        <v>86</v>
      </c>
      <c r="E483" s="20">
        <v>11703.24</v>
      </c>
      <c r="F483" s="13">
        <f t="shared" si="22"/>
        <v>195.054</v>
      </c>
      <c r="G483" s="13">
        <f t="shared" si="24"/>
        <v>5266.4579999999996</v>
      </c>
      <c r="H483" s="15">
        <f t="shared" si="23"/>
        <v>6436.7820000000002</v>
      </c>
    </row>
    <row r="484" spans="1:8" ht="102" x14ac:dyDescent="0.25">
      <c r="A484" s="10">
        <v>44482</v>
      </c>
      <c r="B484" s="18" t="s">
        <v>80</v>
      </c>
      <c r="C484" s="17">
        <v>1</v>
      </c>
      <c r="D484" s="11" t="s">
        <v>86</v>
      </c>
      <c r="E484" s="20">
        <v>11703.24</v>
      </c>
      <c r="F484" s="13">
        <f t="shared" si="22"/>
        <v>195.054</v>
      </c>
      <c r="G484" s="13">
        <f t="shared" si="24"/>
        <v>5266.4579999999996</v>
      </c>
      <c r="H484" s="15">
        <f t="shared" si="23"/>
        <v>6436.7820000000002</v>
      </c>
    </row>
    <row r="485" spans="1:8" ht="102" x14ac:dyDescent="0.25">
      <c r="A485" s="10">
        <v>44482</v>
      </c>
      <c r="B485" s="18" t="s">
        <v>80</v>
      </c>
      <c r="C485" s="17">
        <v>1</v>
      </c>
      <c r="D485" s="11" t="s">
        <v>86</v>
      </c>
      <c r="E485" s="20">
        <v>11703.24</v>
      </c>
      <c r="F485" s="13">
        <f t="shared" si="22"/>
        <v>195.054</v>
      </c>
      <c r="G485" s="13">
        <f t="shared" si="24"/>
        <v>5266.4579999999996</v>
      </c>
      <c r="H485" s="15">
        <f t="shared" si="23"/>
        <v>6436.7820000000002</v>
      </c>
    </row>
    <row r="486" spans="1:8" ht="102" x14ac:dyDescent="0.25">
      <c r="A486" s="10">
        <v>44482</v>
      </c>
      <c r="B486" s="18" t="s">
        <v>80</v>
      </c>
      <c r="C486" s="17">
        <v>1</v>
      </c>
      <c r="D486" s="11" t="s">
        <v>86</v>
      </c>
      <c r="E486" s="20">
        <v>11703.24</v>
      </c>
      <c r="F486" s="13">
        <f t="shared" si="22"/>
        <v>195.054</v>
      </c>
      <c r="G486" s="13">
        <f t="shared" si="24"/>
        <v>5266.4579999999996</v>
      </c>
      <c r="H486" s="15">
        <f t="shared" si="23"/>
        <v>6436.7820000000002</v>
      </c>
    </row>
    <row r="487" spans="1:8" ht="102" x14ac:dyDescent="0.25">
      <c r="A487" s="10">
        <v>44482</v>
      </c>
      <c r="B487" s="18" t="s">
        <v>80</v>
      </c>
      <c r="C487" s="17">
        <v>1</v>
      </c>
      <c r="D487" s="11" t="s">
        <v>86</v>
      </c>
      <c r="E487" s="20">
        <v>11703.24</v>
      </c>
      <c r="F487" s="13">
        <f t="shared" si="22"/>
        <v>195.054</v>
      </c>
      <c r="G487" s="13">
        <f t="shared" si="24"/>
        <v>5266.4579999999996</v>
      </c>
      <c r="H487" s="15">
        <f t="shared" si="23"/>
        <v>6436.7820000000002</v>
      </c>
    </row>
    <row r="488" spans="1:8" ht="102" x14ac:dyDescent="0.25">
      <c r="A488" s="10">
        <v>44482</v>
      </c>
      <c r="B488" s="18" t="s">
        <v>80</v>
      </c>
      <c r="C488" s="17">
        <v>1</v>
      </c>
      <c r="D488" s="11" t="s">
        <v>86</v>
      </c>
      <c r="E488" s="20">
        <v>11703.24</v>
      </c>
      <c r="F488" s="13">
        <f t="shared" si="22"/>
        <v>195.054</v>
      </c>
      <c r="G488" s="13">
        <f t="shared" si="24"/>
        <v>5266.4579999999996</v>
      </c>
      <c r="H488" s="15">
        <f t="shared" si="23"/>
        <v>6436.7820000000002</v>
      </c>
    </row>
    <row r="489" spans="1:8" ht="102" x14ac:dyDescent="0.25">
      <c r="A489" s="10">
        <v>44482</v>
      </c>
      <c r="B489" s="18" t="s">
        <v>80</v>
      </c>
      <c r="C489" s="17">
        <v>1</v>
      </c>
      <c r="D489" s="11" t="s">
        <v>86</v>
      </c>
      <c r="E489" s="20">
        <v>11703.24</v>
      </c>
      <c r="F489" s="13">
        <f t="shared" si="22"/>
        <v>195.054</v>
      </c>
      <c r="G489" s="13">
        <f t="shared" si="24"/>
        <v>5266.4579999999996</v>
      </c>
      <c r="H489" s="15">
        <f t="shared" si="23"/>
        <v>6436.7820000000002</v>
      </c>
    </row>
    <row r="490" spans="1:8" ht="102" x14ac:dyDescent="0.25">
      <c r="A490" s="10">
        <v>44482</v>
      </c>
      <c r="B490" s="18" t="s">
        <v>80</v>
      </c>
      <c r="C490" s="17">
        <v>1</v>
      </c>
      <c r="D490" s="11" t="s">
        <v>86</v>
      </c>
      <c r="E490" s="20">
        <v>11703.24</v>
      </c>
      <c r="F490" s="13">
        <f t="shared" si="22"/>
        <v>195.054</v>
      </c>
      <c r="G490" s="13">
        <f t="shared" si="24"/>
        <v>5266.4579999999996</v>
      </c>
      <c r="H490" s="15">
        <f t="shared" si="23"/>
        <v>6436.7820000000002</v>
      </c>
    </row>
    <row r="491" spans="1:8" ht="102" x14ac:dyDescent="0.25">
      <c r="A491" s="10">
        <v>44482</v>
      </c>
      <c r="B491" s="18" t="s">
        <v>80</v>
      </c>
      <c r="C491" s="17">
        <v>1</v>
      </c>
      <c r="D491" s="11" t="s">
        <v>86</v>
      </c>
      <c r="E491" s="20">
        <v>11703.24</v>
      </c>
      <c r="F491" s="13">
        <f t="shared" si="22"/>
        <v>195.054</v>
      </c>
      <c r="G491" s="13">
        <f t="shared" si="24"/>
        <v>5266.4579999999996</v>
      </c>
      <c r="H491" s="15">
        <f t="shared" si="23"/>
        <v>6436.7820000000002</v>
      </c>
    </row>
    <row r="492" spans="1:8" ht="102" x14ac:dyDescent="0.25">
      <c r="A492" s="10">
        <v>44482</v>
      </c>
      <c r="B492" s="18" t="s">
        <v>80</v>
      </c>
      <c r="C492" s="17">
        <v>1</v>
      </c>
      <c r="D492" s="11" t="s">
        <v>86</v>
      </c>
      <c r="E492" s="20">
        <v>11703.24</v>
      </c>
      <c r="F492" s="13">
        <f t="shared" si="22"/>
        <v>195.054</v>
      </c>
      <c r="G492" s="13">
        <f t="shared" si="24"/>
        <v>5266.4579999999996</v>
      </c>
      <c r="H492" s="15">
        <f t="shared" si="23"/>
        <v>6436.7820000000002</v>
      </c>
    </row>
    <row r="493" spans="1:8" ht="102" x14ac:dyDescent="0.25">
      <c r="A493" s="10">
        <v>44482</v>
      </c>
      <c r="B493" s="18" t="s">
        <v>80</v>
      </c>
      <c r="C493" s="17">
        <v>1</v>
      </c>
      <c r="D493" s="11" t="s">
        <v>86</v>
      </c>
      <c r="E493" s="20">
        <v>11703.24</v>
      </c>
      <c r="F493" s="13">
        <f t="shared" si="22"/>
        <v>195.054</v>
      </c>
      <c r="G493" s="13">
        <f t="shared" si="24"/>
        <v>5266.4579999999996</v>
      </c>
      <c r="H493" s="15">
        <f t="shared" si="23"/>
        <v>6436.7820000000002</v>
      </c>
    </row>
    <row r="494" spans="1:8" ht="102" x14ac:dyDescent="0.25">
      <c r="A494" s="10">
        <v>44482</v>
      </c>
      <c r="B494" s="18" t="s">
        <v>80</v>
      </c>
      <c r="C494" s="17">
        <v>1</v>
      </c>
      <c r="D494" s="11" t="s">
        <v>86</v>
      </c>
      <c r="E494" s="20">
        <v>11703.24</v>
      </c>
      <c r="F494" s="13">
        <f t="shared" si="22"/>
        <v>195.054</v>
      </c>
      <c r="G494" s="13">
        <f t="shared" si="24"/>
        <v>5266.4579999999996</v>
      </c>
      <c r="H494" s="15">
        <f t="shared" si="23"/>
        <v>6436.7820000000002</v>
      </c>
    </row>
    <row r="495" spans="1:8" ht="102" x14ac:dyDescent="0.25">
      <c r="A495" s="10">
        <v>44482</v>
      </c>
      <c r="B495" s="18" t="s">
        <v>80</v>
      </c>
      <c r="C495" s="17">
        <v>1</v>
      </c>
      <c r="D495" s="11" t="s">
        <v>86</v>
      </c>
      <c r="E495" s="20">
        <v>11703.24</v>
      </c>
      <c r="F495" s="13">
        <f t="shared" si="22"/>
        <v>195.054</v>
      </c>
      <c r="G495" s="13">
        <f t="shared" si="24"/>
        <v>5266.4579999999996</v>
      </c>
      <c r="H495" s="15">
        <f t="shared" si="23"/>
        <v>6436.7820000000002</v>
      </c>
    </row>
    <row r="496" spans="1:8" ht="102" x14ac:dyDescent="0.25">
      <c r="A496" s="10">
        <v>44482</v>
      </c>
      <c r="B496" s="18" t="s">
        <v>80</v>
      </c>
      <c r="C496" s="17">
        <v>1</v>
      </c>
      <c r="D496" s="11" t="s">
        <v>86</v>
      </c>
      <c r="E496" s="20">
        <v>11703.24</v>
      </c>
      <c r="F496" s="13">
        <f t="shared" si="22"/>
        <v>195.054</v>
      </c>
      <c r="G496" s="13">
        <f t="shared" si="24"/>
        <v>5266.4579999999996</v>
      </c>
      <c r="H496" s="15">
        <f t="shared" si="23"/>
        <v>6436.7820000000002</v>
      </c>
    </row>
    <row r="497" spans="1:8" ht="102" x14ac:dyDescent="0.25">
      <c r="A497" s="10">
        <v>44482</v>
      </c>
      <c r="B497" s="18" t="s">
        <v>80</v>
      </c>
      <c r="C497" s="17">
        <v>1</v>
      </c>
      <c r="D497" s="11" t="s">
        <v>86</v>
      </c>
      <c r="E497" s="20">
        <v>11703.24</v>
      </c>
      <c r="F497" s="13">
        <f t="shared" si="22"/>
        <v>195.054</v>
      </c>
      <c r="G497" s="13">
        <f t="shared" si="24"/>
        <v>5266.4579999999996</v>
      </c>
      <c r="H497" s="15">
        <f t="shared" si="23"/>
        <v>6436.7820000000002</v>
      </c>
    </row>
    <row r="498" spans="1:8" ht="102" x14ac:dyDescent="0.25">
      <c r="A498" s="10">
        <v>44482</v>
      </c>
      <c r="B498" s="18" t="s">
        <v>80</v>
      </c>
      <c r="C498" s="17">
        <v>1</v>
      </c>
      <c r="D498" s="11" t="s">
        <v>86</v>
      </c>
      <c r="E498" s="20">
        <v>11703.24</v>
      </c>
      <c r="F498" s="13">
        <f t="shared" si="22"/>
        <v>195.054</v>
      </c>
      <c r="G498" s="13">
        <f t="shared" si="24"/>
        <v>5266.4579999999996</v>
      </c>
      <c r="H498" s="15">
        <f t="shared" si="23"/>
        <v>6436.7820000000002</v>
      </c>
    </row>
    <row r="499" spans="1:8" ht="102" x14ac:dyDescent="0.25">
      <c r="A499" s="10">
        <v>44482</v>
      </c>
      <c r="B499" s="18" t="s">
        <v>80</v>
      </c>
      <c r="C499" s="17">
        <v>1</v>
      </c>
      <c r="D499" s="11" t="s">
        <v>86</v>
      </c>
      <c r="E499" s="20">
        <v>11703.24</v>
      </c>
      <c r="F499" s="13">
        <f t="shared" si="22"/>
        <v>195.054</v>
      </c>
      <c r="G499" s="13">
        <f t="shared" si="24"/>
        <v>5266.4579999999996</v>
      </c>
      <c r="H499" s="15">
        <f t="shared" si="23"/>
        <v>6436.7820000000002</v>
      </c>
    </row>
    <row r="500" spans="1:8" ht="102" x14ac:dyDescent="0.25">
      <c r="A500" s="10">
        <v>44482</v>
      </c>
      <c r="B500" s="18" t="s">
        <v>80</v>
      </c>
      <c r="C500" s="17">
        <v>1</v>
      </c>
      <c r="D500" s="11" t="s">
        <v>86</v>
      </c>
      <c r="E500" s="20">
        <v>11703.24</v>
      </c>
      <c r="F500" s="13">
        <f t="shared" si="22"/>
        <v>195.054</v>
      </c>
      <c r="G500" s="13">
        <f t="shared" si="24"/>
        <v>5266.4579999999996</v>
      </c>
      <c r="H500" s="15">
        <f t="shared" si="23"/>
        <v>6436.7820000000002</v>
      </c>
    </row>
    <row r="501" spans="1:8" ht="102" x14ac:dyDescent="0.25">
      <c r="A501" s="10">
        <v>44482</v>
      </c>
      <c r="B501" s="18" t="s">
        <v>80</v>
      </c>
      <c r="C501" s="17">
        <v>1</v>
      </c>
      <c r="D501" s="11" t="s">
        <v>86</v>
      </c>
      <c r="E501" s="20">
        <v>11703.24</v>
      </c>
      <c r="F501" s="13">
        <f t="shared" si="22"/>
        <v>195.054</v>
      </c>
      <c r="G501" s="13">
        <f t="shared" si="24"/>
        <v>5266.4579999999996</v>
      </c>
      <c r="H501" s="15">
        <f t="shared" si="23"/>
        <v>6436.7820000000002</v>
      </c>
    </row>
    <row r="502" spans="1:8" ht="102" x14ac:dyDescent="0.25">
      <c r="A502" s="10">
        <v>44482</v>
      </c>
      <c r="B502" s="18" t="s">
        <v>80</v>
      </c>
      <c r="C502" s="17">
        <v>1</v>
      </c>
      <c r="D502" s="11" t="s">
        <v>86</v>
      </c>
      <c r="E502" s="20">
        <v>11703.24</v>
      </c>
      <c r="F502" s="13">
        <f t="shared" si="22"/>
        <v>195.054</v>
      </c>
      <c r="G502" s="13">
        <f t="shared" si="24"/>
        <v>5266.4579999999996</v>
      </c>
      <c r="H502" s="15">
        <f t="shared" si="23"/>
        <v>6436.7820000000002</v>
      </c>
    </row>
    <row r="503" spans="1:8" ht="102" x14ac:dyDescent="0.25">
      <c r="A503" s="10">
        <v>44482</v>
      </c>
      <c r="B503" s="18" t="s">
        <v>80</v>
      </c>
      <c r="C503" s="17">
        <v>1</v>
      </c>
      <c r="D503" s="11" t="s">
        <v>86</v>
      </c>
      <c r="E503" s="20">
        <v>11703.24</v>
      </c>
      <c r="F503" s="13">
        <f t="shared" si="22"/>
        <v>195.054</v>
      </c>
      <c r="G503" s="13">
        <f t="shared" si="24"/>
        <v>5266.4579999999996</v>
      </c>
      <c r="H503" s="15">
        <f t="shared" si="23"/>
        <v>6436.7820000000002</v>
      </c>
    </row>
    <row r="504" spans="1:8" ht="102" x14ac:dyDescent="0.25">
      <c r="A504" s="10">
        <v>44482</v>
      </c>
      <c r="B504" s="18" t="s">
        <v>80</v>
      </c>
      <c r="C504" s="17">
        <v>1</v>
      </c>
      <c r="D504" s="11" t="s">
        <v>86</v>
      </c>
      <c r="E504" s="20">
        <v>11703.24</v>
      </c>
      <c r="F504" s="13">
        <f t="shared" si="22"/>
        <v>195.054</v>
      </c>
      <c r="G504" s="13">
        <f t="shared" si="24"/>
        <v>5266.4579999999996</v>
      </c>
      <c r="H504" s="15">
        <f t="shared" si="23"/>
        <v>6436.7820000000002</v>
      </c>
    </row>
    <row r="505" spans="1:8" ht="102" x14ac:dyDescent="0.25">
      <c r="A505" s="10">
        <v>44482</v>
      </c>
      <c r="B505" s="18" t="s">
        <v>80</v>
      </c>
      <c r="C505" s="17">
        <v>1</v>
      </c>
      <c r="D505" s="11" t="s">
        <v>86</v>
      </c>
      <c r="E505" s="20">
        <v>11703.24</v>
      </c>
      <c r="F505" s="13">
        <f t="shared" si="22"/>
        <v>195.054</v>
      </c>
      <c r="G505" s="13">
        <f t="shared" si="24"/>
        <v>5266.4579999999996</v>
      </c>
      <c r="H505" s="15">
        <f t="shared" si="23"/>
        <v>6436.7820000000002</v>
      </c>
    </row>
    <row r="506" spans="1:8" ht="102" x14ac:dyDescent="0.25">
      <c r="A506" s="10">
        <v>44482</v>
      </c>
      <c r="B506" s="18" t="s">
        <v>80</v>
      </c>
      <c r="C506" s="17">
        <v>1</v>
      </c>
      <c r="D506" s="11" t="s">
        <v>86</v>
      </c>
      <c r="E506" s="20">
        <v>11703.24</v>
      </c>
      <c r="F506" s="13">
        <f t="shared" si="22"/>
        <v>195.054</v>
      </c>
      <c r="G506" s="13">
        <f t="shared" si="24"/>
        <v>5266.4579999999996</v>
      </c>
      <c r="H506" s="15">
        <f t="shared" si="23"/>
        <v>6436.7820000000002</v>
      </c>
    </row>
    <row r="507" spans="1:8" ht="102" x14ac:dyDescent="0.25">
      <c r="A507" s="10">
        <v>44482</v>
      </c>
      <c r="B507" s="18" t="s">
        <v>80</v>
      </c>
      <c r="C507" s="17">
        <v>1</v>
      </c>
      <c r="D507" s="11" t="s">
        <v>86</v>
      </c>
      <c r="E507" s="20">
        <v>11703.24</v>
      </c>
      <c r="F507" s="13">
        <f t="shared" si="22"/>
        <v>195.054</v>
      </c>
      <c r="G507" s="13">
        <f t="shared" si="24"/>
        <v>5266.4579999999996</v>
      </c>
      <c r="H507" s="15">
        <f t="shared" si="23"/>
        <v>6436.7820000000002</v>
      </c>
    </row>
    <row r="508" spans="1:8" ht="102" x14ac:dyDescent="0.25">
      <c r="A508" s="10">
        <v>44482</v>
      </c>
      <c r="B508" s="18" t="s">
        <v>80</v>
      </c>
      <c r="C508" s="17">
        <v>1</v>
      </c>
      <c r="D508" s="11" t="s">
        <v>86</v>
      </c>
      <c r="E508" s="20">
        <v>11703.24</v>
      </c>
      <c r="F508" s="13">
        <f t="shared" si="22"/>
        <v>195.054</v>
      </c>
      <c r="G508" s="13">
        <f t="shared" si="24"/>
        <v>5266.4579999999996</v>
      </c>
      <c r="H508" s="15">
        <f t="shared" si="23"/>
        <v>6436.7820000000002</v>
      </c>
    </row>
    <row r="509" spans="1:8" ht="102" x14ac:dyDescent="0.25">
      <c r="A509" s="10">
        <v>44482</v>
      </c>
      <c r="B509" s="18" t="s">
        <v>80</v>
      </c>
      <c r="C509" s="17">
        <v>1</v>
      </c>
      <c r="D509" s="11" t="s">
        <v>86</v>
      </c>
      <c r="E509" s="20">
        <v>11703.24</v>
      </c>
      <c r="F509" s="13">
        <f t="shared" si="22"/>
        <v>195.054</v>
      </c>
      <c r="G509" s="13">
        <f t="shared" si="24"/>
        <v>5266.4579999999996</v>
      </c>
      <c r="H509" s="15">
        <f t="shared" si="23"/>
        <v>6436.7820000000002</v>
      </c>
    </row>
    <row r="510" spans="1:8" ht="102" x14ac:dyDescent="0.25">
      <c r="A510" s="10">
        <v>44482</v>
      </c>
      <c r="B510" s="18" t="s">
        <v>80</v>
      </c>
      <c r="C510" s="17">
        <v>1</v>
      </c>
      <c r="D510" s="11" t="s">
        <v>86</v>
      </c>
      <c r="E510" s="20">
        <v>11703.24</v>
      </c>
      <c r="F510" s="13">
        <f t="shared" si="22"/>
        <v>195.054</v>
      </c>
      <c r="G510" s="13">
        <f t="shared" si="24"/>
        <v>5266.4579999999996</v>
      </c>
      <c r="H510" s="15">
        <f t="shared" si="23"/>
        <v>6436.7820000000002</v>
      </c>
    </row>
    <row r="511" spans="1:8" ht="102" x14ac:dyDescent="0.25">
      <c r="A511" s="10">
        <v>44482</v>
      </c>
      <c r="B511" s="18" t="s">
        <v>80</v>
      </c>
      <c r="C511" s="17">
        <v>1</v>
      </c>
      <c r="D511" s="11" t="s">
        <v>86</v>
      </c>
      <c r="E511" s="20">
        <v>11703.24</v>
      </c>
      <c r="F511" s="13">
        <f t="shared" si="22"/>
        <v>195.054</v>
      </c>
      <c r="G511" s="13">
        <f t="shared" si="24"/>
        <v>5266.4579999999996</v>
      </c>
      <c r="H511" s="15">
        <f t="shared" si="23"/>
        <v>6436.7820000000002</v>
      </c>
    </row>
    <row r="512" spans="1:8" ht="102" x14ac:dyDescent="0.25">
      <c r="A512" s="10">
        <v>44482</v>
      </c>
      <c r="B512" s="18" t="s">
        <v>80</v>
      </c>
      <c r="C512" s="17">
        <v>1</v>
      </c>
      <c r="D512" s="11" t="s">
        <v>86</v>
      </c>
      <c r="E512" s="20">
        <v>11703.24</v>
      </c>
      <c r="F512" s="13">
        <f t="shared" si="22"/>
        <v>195.054</v>
      </c>
      <c r="G512" s="13">
        <f t="shared" si="24"/>
        <v>5266.4579999999996</v>
      </c>
      <c r="H512" s="15">
        <f t="shared" si="23"/>
        <v>6436.7820000000002</v>
      </c>
    </row>
    <row r="513" spans="1:8" ht="102" x14ac:dyDescent="0.25">
      <c r="A513" s="10">
        <v>44482</v>
      </c>
      <c r="B513" s="18" t="s">
        <v>80</v>
      </c>
      <c r="C513" s="17">
        <v>1</v>
      </c>
      <c r="D513" s="11" t="s">
        <v>86</v>
      </c>
      <c r="E513" s="20">
        <v>11703.24</v>
      </c>
      <c r="F513" s="13">
        <f t="shared" si="22"/>
        <v>195.054</v>
      </c>
      <c r="G513" s="13">
        <f t="shared" si="24"/>
        <v>5266.4579999999996</v>
      </c>
      <c r="H513" s="15">
        <f t="shared" si="23"/>
        <v>6436.7820000000002</v>
      </c>
    </row>
    <row r="514" spans="1:8" ht="102" x14ac:dyDescent="0.25">
      <c r="A514" s="10">
        <v>44482</v>
      </c>
      <c r="B514" s="18" t="s">
        <v>80</v>
      </c>
      <c r="C514" s="17">
        <v>1</v>
      </c>
      <c r="D514" s="11" t="s">
        <v>86</v>
      </c>
      <c r="E514" s="20">
        <v>11703.24</v>
      </c>
      <c r="F514" s="13">
        <f t="shared" si="22"/>
        <v>195.054</v>
      </c>
      <c r="G514" s="13">
        <f t="shared" si="24"/>
        <v>5266.4579999999996</v>
      </c>
      <c r="H514" s="15">
        <f t="shared" si="23"/>
        <v>6436.7820000000002</v>
      </c>
    </row>
    <row r="515" spans="1:8" ht="102" x14ac:dyDescent="0.25">
      <c r="A515" s="10">
        <v>44482</v>
      </c>
      <c r="B515" s="18" t="s">
        <v>80</v>
      </c>
      <c r="C515" s="17">
        <v>1</v>
      </c>
      <c r="D515" s="11" t="s">
        <v>86</v>
      </c>
      <c r="E515" s="20">
        <v>11703.24</v>
      </c>
      <c r="F515" s="13">
        <f t="shared" si="22"/>
        <v>195.054</v>
      </c>
      <c r="G515" s="13">
        <f t="shared" si="24"/>
        <v>5266.4579999999996</v>
      </c>
      <c r="H515" s="15">
        <f t="shared" si="23"/>
        <v>6436.7820000000002</v>
      </c>
    </row>
    <row r="516" spans="1:8" ht="102" x14ac:dyDescent="0.25">
      <c r="A516" s="10">
        <v>44482</v>
      </c>
      <c r="B516" s="18" t="s">
        <v>80</v>
      </c>
      <c r="C516" s="17">
        <v>1</v>
      </c>
      <c r="D516" s="11" t="s">
        <v>86</v>
      </c>
      <c r="E516" s="20">
        <v>11703.24</v>
      </c>
      <c r="F516" s="13">
        <f t="shared" si="22"/>
        <v>195.054</v>
      </c>
      <c r="G516" s="13">
        <f t="shared" si="24"/>
        <v>5266.4579999999996</v>
      </c>
      <c r="H516" s="15">
        <f t="shared" si="23"/>
        <v>6436.7820000000002</v>
      </c>
    </row>
    <row r="517" spans="1:8" ht="102" x14ac:dyDescent="0.25">
      <c r="A517" s="10">
        <v>44482</v>
      </c>
      <c r="B517" s="18" t="s">
        <v>80</v>
      </c>
      <c r="C517" s="17">
        <v>1</v>
      </c>
      <c r="D517" s="11" t="s">
        <v>86</v>
      </c>
      <c r="E517" s="20">
        <v>11703.24</v>
      </c>
      <c r="F517" s="13">
        <f t="shared" si="22"/>
        <v>195.054</v>
      </c>
      <c r="G517" s="13">
        <f t="shared" si="24"/>
        <v>5266.4579999999996</v>
      </c>
      <c r="H517" s="15">
        <f t="shared" si="23"/>
        <v>6436.7820000000002</v>
      </c>
    </row>
    <row r="518" spans="1:8" ht="102" x14ac:dyDescent="0.25">
      <c r="A518" s="10">
        <v>44482</v>
      </c>
      <c r="B518" s="18" t="s">
        <v>80</v>
      </c>
      <c r="C518" s="17">
        <v>1</v>
      </c>
      <c r="D518" s="11" t="s">
        <v>86</v>
      </c>
      <c r="E518" s="20">
        <v>11703.24</v>
      </c>
      <c r="F518" s="13">
        <f t="shared" si="22"/>
        <v>195.054</v>
      </c>
      <c r="G518" s="13">
        <f t="shared" si="24"/>
        <v>5266.4579999999996</v>
      </c>
      <c r="H518" s="15">
        <f t="shared" si="23"/>
        <v>6436.7820000000002</v>
      </c>
    </row>
    <row r="519" spans="1:8" ht="102" x14ac:dyDescent="0.25">
      <c r="A519" s="10">
        <v>44482</v>
      </c>
      <c r="B519" s="18" t="s">
        <v>80</v>
      </c>
      <c r="C519" s="17">
        <v>1</v>
      </c>
      <c r="D519" s="11" t="s">
        <v>86</v>
      </c>
      <c r="E519" s="20">
        <v>11703.24</v>
      </c>
      <c r="F519" s="13">
        <f t="shared" si="22"/>
        <v>195.054</v>
      </c>
      <c r="G519" s="13">
        <f t="shared" si="24"/>
        <v>5266.4579999999996</v>
      </c>
      <c r="H519" s="15">
        <f t="shared" si="23"/>
        <v>6436.7820000000002</v>
      </c>
    </row>
    <row r="520" spans="1:8" ht="102" x14ac:dyDescent="0.25">
      <c r="A520" s="10">
        <v>44482</v>
      </c>
      <c r="B520" s="18" t="s">
        <v>80</v>
      </c>
      <c r="C520" s="17">
        <v>1</v>
      </c>
      <c r="D520" s="11" t="s">
        <v>86</v>
      </c>
      <c r="E520" s="20">
        <v>11703.24</v>
      </c>
      <c r="F520" s="13">
        <f t="shared" si="22"/>
        <v>195.054</v>
      </c>
      <c r="G520" s="13">
        <f t="shared" si="24"/>
        <v>5266.4579999999996</v>
      </c>
      <c r="H520" s="15">
        <f t="shared" si="23"/>
        <v>6436.7820000000002</v>
      </c>
    </row>
    <row r="521" spans="1:8" ht="102" x14ac:dyDescent="0.25">
      <c r="A521" s="10">
        <v>44482</v>
      </c>
      <c r="B521" s="18" t="s">
        <v>80</v>
      </c>
      <c r="C521" s="17">
        <v>1</v>
      </c>
      <c r="D521" s="11" t="s">
        <v>86</v>
      </c>
      <c r="E521" s="20">
        <v>11703.24</v>
      </c>
      <c r="F521" s="13">
        <f t="shared" si="22"/>
        <v>195.054</v>
      </c>
      <c r="G521" s="13">
        <f t="shared" si="24"/>
        <v>5266.4579999999996</v>
      </c>
      <c r="H521" s="15">
        <f t="shared" si="23"/>
        <v>6436.7820000000002</v>
      </c>
    </row>
    <row r="522" spans="1:8" ht="102" x14ac:dyDescent="0.25">
      <c r="A522" s="10">
        <v>44482</v>
      </c>
      <c r="B522" s="18" t="s">
        <v>80</v>
      </c>
      <c r="C522" s="17">
        <v>1</v>
      </c>
      <c r="D522" s="11" t="s">
        <v>86</v>
      </c>
      <c r="E522" s="20">
        <v>11703.24</v>
      </c>
      <c r="F522" s="13">
        <f t="shared" si="22"/>
        <v>195.054</v>
      </c>
      <c r="G522" s="13">
        <f t="shared" si="24"/>
        <v>5266.4579999999996</v>
      </c>
      <c r="H522" s="15">
        <f t="shared" si="23"/>
        <v>6436.7820000000002</v>
      </c>
    </row>
    <row r="523" spans="1:8" ht="102" x14ac:dyDescent="0.25">
      <c r="A523" s="10">
        <v>44482</v>
      </c>
      <c r="B523" s="18" t="s">
        <v>80</v>
      </c>
      <c r="C523" s="17">
        <v>1</v>
      </c>
      <c r="D523" s="11" t="s">
        <v>86</v>
      </c>
      <c r="E523" s="20">
        <v>11703.24</v>
      </c>
      <c r="F523" s="13">
        <f t="shared" si="22"/>
        <v>195.054</v>
      </c>
      <c r="G523" s="13">
        <f t="shared" si="24"/>
        <v>5266.4579999999996</v>
      </c>
      <c r="H523" s="15">
        <f t="shared" si="23"/>
        <v>6436.7820000000002</v>
      </c>
    </row>
    <row r="524" spans="1:8" ht="102" x14ac:dyDescent="0.25">
      <c r="A524" s="10">
        <v>44482</v>
      </c>
      <c r="B524" s="18" t="s">
        <v>80</v>
      </c>
      <c r="C524" s="17">
        <v>1</v>
      </c>
      <c r="D524" s="11" t="s">
        <v>86</v>
      </c>
      <c r="E524" s="20">
        <v>11703.24</v>
      </c>
      <c r="F524" s="13">
        <f t="shared" si="22"/>
        <v>195.054</v>
      </c>
      <c r="G524" s="13">
        <f t="shared" si="24"/>
        <v>5266.4579999999996</v>
      </c>
      <c r="H524" s="15">
        <f t="shared" si="23"/>
        <v>6436.7820000000002</v>
      </c>
    </row>
    <row r="525" spans="1:8" ht="102" x14ac:dyDescent="0.25">
      <c r="A525" s="10">
        <v>44482</v>
      </c>
      <c r="B525" s="18" t="s">
        <v>80</v>
      </c>
      <c r="C525" s="17">
        <v>1</v>
      </c>
      <c r="D525" s="11" t="s">
        <v>86</v>
      </c>
      <c r="E525" s="20">
        <v>11703.24</v>
      </c>
      <c r="F525" s="13">
        <f t="shared" si="22"/>
        <v>195.054</v>
      </c>
      <c r="G525" s="13">
        <f t="shared" si="24"/>
        <v>5266.4579999999996</v>
      </c>
      <c r="H525" s="15">
        <f t="shared" si="23"/>
        <v>6436.7820000000002</v>
      </c>
    </row>
    <row r="526" spans="1:8" ht="102" x14ac:dyDescent="0.25">
      <c r="A526" s="10">
        <v>44482</v>
      </c>
      <c r="B526" s="18" t="s">
        <v>80</v>
      </c>
      <c r="C526" s="17">
        <v>1</v>
      </c>
      <c r="D526" s="11" t="s">
        <v>86</v>
      </c>
      <c r="E526" s="20">
        <v>11703.24</v>
      </c>
      <c r="F526" s="13">
        <f t="shared" si="22"/>
        <v>195.054</v>
      </c>
      <c r="G526" s="13">
        <f t="shared" si="24"/>
        <v>5266.4579999999996</v>
      </c>
      <c r="H526" s="15">
        <f t="shared" si="23"/>
        <v>6436.7820000000002</v>
      </c>
    </row>
    <row r="527" spans="1:8" ht="102" x14ac:dyDescent="0.25">
      <c r="A527" s="10">
        <v>44482</v>
      </c>
      <c r="B527" s="18" t="s">
        <v>80</v>
      </c>
      <c r="C527" s="17">
        <v>1</v>
      </c>
      <c r="D527" s="11" t="s">
        <v>86</v>
      </c>
      <c r="E527" s="20">
        <v>11703.24</v>
      </c>
      <c r="F527" s="13">
        <f t="shared" si="22"/>
        <v>195.054</v>
      </c>
      <c r="G527" s="13">
        <f t="shared" si="24"/>
        <v>5266.4579999999996</v>
      </c>
      <c r="H527" s="15">
        <f t="shared" si="23"/>
        <v>6436.7820000000002</v>
      </c>
    </row>
    <row r="528" spans="1:8" ht="102" x14ac:dyDescent="0.25">
      <c r="A528" s="10">
        <v>44482</v>
      </c>
      <c r="B528" s="18" t="s">
        <v>80</v>
      </c>
      <c r="C528" s="17">
        <v>1</v>
      </c>
      <c r="D528" s="11" t="s">
        <v>86</v>
      </c>
      <c r="E528" s="20">
        <v>11703.24</v>
      </c>
      <c r="F528" s="13">
        <f t="shared" si="22"/>
        <v>195.054</v>
      </c>
      <c r="G528" s="13">
        <f t="shared" si="24"/>
        <v>5266.4579999999996</v>
      </c>
      <c r="H528" s="15">
        <f t="shared" si="23"/>
        <v>6436.7820000000002</v>
      </c>
    </row>
    <row r="529" spans="1:8" ht="102" x14ac:dyDescent="0.25">
      <c r="A529" s="10">
        <v>44482</v>
      </c>
      <c r="B529" s="18" t="s">
        <v>80</v>
      </c>
      <c r="C529" s="17">
        <v>1</v>
      </c>
      <c r="D529" s="11" t="s">
        <v>86</v>
      </c>
      <c r="E529" s="20">
        <v>11703.24</v>
      </c>
      <c r="F529" s="13">
        <f t="shared" si="22"/>
        <v>195.054</v>
      </c>
      <c r="G529" s="13">
        <f t="shared" si="24"/>
        <v>5266.4579999999996</v>
      </c>
      <c r="H529" s="15">
        <f t="shared" si="23"/>
        <v>6436.7820000000002</v>
      </c>
    </row>
    <row r="530" spans="1:8" ht="102" x14ac:dyDescent="0.25">
      <c r="A530" s="10">
        <v>44482</v>
      </c>
      <c r="B530" s="18" t="s">
        <v>80</v>
      </c>
      <c r="C530" s="17">
        <v>1</v>
      </c>
      <c r="D530" s="11" t="s">
        <v>86</v>
      </c>
      <c r="E530" s="20">
        <v>11703.24</v>
      </c>
      <c r="F530" s="13">
        <f t="shared" si="22"/>
        <v>195.054</v>
      </c>
      <c r="G530" s="13">
        <f t="shared" si="24"/>
        <v>5266.4579999999996</v>
      </c>
      <c r="H530" s="15">
        <f t="shared" si="23"/>
        <v>6436.7820000000002</v>
      </c>
    </row>
    <row r="531" spans="1:8" ht="102" x14ac:dyDescent="0.25">
      <c r="A531" s="10">
        <v>44482</v>
      </c>
      <c r="B531" s="18" t="s">
        <v>80</v>
      </c>
      <c r="C531" s="17">
        <v>1</v>
      </c>
      <c r="D531" s="11" t="s">
        <v>86</v>
      </c>
      <c r="E531" s="20">
        <v>11703.24</v>
      </c>
      <c r="F531" s="13">
        <f t="shared" si="22"/>
        <v>195.054</v>
      </c>
      <c r="G531" s="13">
        <f t="shared" si="24"/>
        <v>5266.4579999999996</v>
      </c>
      <c r="H531" s="15">
        <f t="shared" si="23"/>
        <v>6436.7820000000002</v>
      </c>
    </row>
    <row r="532" spans="1:8" ht="102" x14ac:dyDescent="0.25">
      <c r="A532" s="10">
        <v>44482</v>
      </c>
      <c r="B532" s="18" t="s">
        <v>80</v>
      </c>
      <c r="C532" s="17">
        <v>1</v>
      </c>
      <c r="D532" s="11" t="s">
        <v>86</v>
      </c>
      <c r="E532" s="20">
        <v>11703.24</v>
      </c>
      <c r="F532" s="13">
        <f t="shared" si="22"/>
        <v>195.054</v>
      </c>
      <c r="G532" s="13">
        <f t="shared" si="24"/>
        <v>5266.4579999999996</v>
      </c>
      <c r="H532" s="15">
        <f t="shared" si="23"/>
        <v>6436.7820000000002</v>
      </c>
    </row>
    <row r="533" spans="1:8" ht="102" x14ac:dyDescent="0.25">
      <c r="A533" s="10">
        <v>44482</v>
      </c>
      <c r="B533" s="18" t="s">
        <v>80</v>
      </c>
      <c r="C533" s="17">
        <v>1</v>
      </c>
      <c r="D533" s="11" t="s">
        <v>86</v>
      </c>
      <c r="E533" s="20">
        <v>11703.24</v>
      </c>
      <c r="F533" s="13">
        <f t="shared" ref="F533:F596" si="25">+E533/60</f>
        <v>195.054</v>
      </c>
      <c r="G533" s="13">
        <f t="shared" si="24"/>
        <v>5266.4579999999996</v>
      </c>
      <c r="H533" s="15">
        <f t="shared" ref="H533:H596" si="26">+E533-G533</f>
        <v>6436.7820000000002</v>
      </c>
    </row>
    <row r="534" spans="1:8" ht="102" x14ac:dyDescent="0.25">
      <c r="A534" s="10">
        <v>44482</v>
      </c>
      <c r="B534" s="18" t="s">
        <v>80</v>
      </c>
      <c r="C534" s="17">
        <v>1</v>
      </c>
      <c r="D534" s="11" t="s">
        <v>86</v>
      </c>
      <c r="E534" s="20">
        <v>11703.24</v>
      </c>
      <c r="F534" s="13">
        <f t="shared" si="25"/>
        <v>195.054</v>
      </c>
      <c r="G534" s="13">
        <f t="shared" si="24"/>
        <v>5266.4579999999996</v>
      </c>
      <c r="H534" s="15">
        <f t="shared" si="26"/>
        <v>6436.7820000000002</v>
      </c>
    </row>
    <row r="535" spans="1:8" ht="102" x14ac:dyDescent="0.25">
      <c r="A535" s="10">
        <v>44482</v>
      </c>
      <c r="B535" s="18" t="s">
        <v>80</v>
      </c>
      <c r="C535" s="17">
        <v>1</v>
      </c>
      <c r="D535" s="11" t="s">
        <v>86</v>
      </c>
      <c r="E535" s="20">
        <v>11703.24</v>
      </c>
      <c r="F535" s="13">
        <f t="shared" si="25"/>
        <v>195.054</v>
      </c>
      <c r="G535" s="13">
        <f t="shared" si="24"/>
        <v>5266.4579999999996</v>
      </c>
      <c r="H535" s="15">
        <f t="shared" si="26"/>
        <v>6436.7820000000002</v>
      </c>
    </row>
    <row r="536" spans="1:8" ht="102" x14ac:dyDescent="0.25">
      <c r="A536" s="10">
        <v>44482</v>
      </c>
      <c r="B536" s="18" t="s">
        <v>80</v>
      </c>
      <c r="C536" s="17">
        <v>1</v>
      </c>
      <c r="D536" s="11" t="s">
        <v>86</v>
      </c>
      <c r="E536" s="20">
        <v>11703.24</v>
      </c>
      <c r="F536" s="13">
        <f t="shared" si="25"/>
        <v>195.054</v>
      </c>
      <c r="G536" s="13">
        <f t="shared" si="24"/>
        <v>5266.4579999999996</v>
      </c>
      <c r="H536" s="15">
        <f t="shared" si="26"/>
        <v>6436.7820000000002</v>
      </c>
    </row>
    <row r="537" spans="1:8" ht="102" x14ac:dyDescent="0.25">
      <c r="A537" s="10">
        <v>44482</v>
      </c>
      <c r="B537" s="18" t="s">
        <v>80</v>
      </c>
      <c r="C537" s="17">
        <v>1</v>
      </c>
      <c r="D537" s="11" t="s">
        <v>86</v>
      </c>
      <c r="E537" s="20">
        <v>11703.24</v>
      </c>
      <c r="F537" s="13">
        <f t="shared" si="25"/>
        <v>195.054</v>
      </c>
      <c r="G537" s="13">
        <f t="shared" si="24"/>
        <v>5266.4579999999996</v>
      </c>
      <c r="H537" s="15">
        <f t="shared" si="26"/>
        <v>6436.7820000000002</v>
      </c>
    </row>
    <row r="538" spans="1:8" ht="102" x14ac:dyDescent="0.25">
      <c r="A538" s="10">
        <v>44482</v>
      </c>
      <c r="B538" s="18" t="s">
        <v>80</v>
      </c>
      <c r="C538" s="17">
        <v>1</v>
      </c>
      <c r="D538" s="11" t="s">
        <v>86</v>
      </c>
      <c r="E538" s="20">
        <v>11703.24</v>
      </c>
      <c r="F538" s="13">
        <f t="shared" si="25"/>
        <v>195.054</v>
      </c>
      <c r="G538" s="13">
        <f t="shared" si="24"/>
        <v>5266.4579999999996</v>
      </c>
      <c r="H538" s="15">
        <f t="shared" si="26"/>
        <v>6436.7820000000002</v>
      </c>
    </row>
    <row r="539" spans="1:8" ht="102" x14ac:dyDescent="0.25">
      <c r="A539" s="10">
        <v>44482</v>
      </c>
      <c r="B539" s="18" t="s">
        <v>80</v>
      </c>
      <c r="C539" s="17">
        <v>1</v>
      </c>
      <c r="D539" s="11" t="s">
        <v>86</v>
      </c>
      <c r="E539" s="20">
        <v>11703.24</v>
      </c>
      <c r="F539" s="13">
        <f t="shared" si="25"/>
        <v>195.054</v>
      </c>
      <c r="G539" s="13">
        <f t="shared" si="24"/>
        <v>5266.4579999999996</v>
      </c>
      <c r="H539" s="15">
        <f t="shared" si="26"/>
        <v>6436.7820000000002</v>
      </c>
    </row>
    <row r="540" spans="1:8" ht="102" x14ac:dyDescent="0.25">
      <c r="A540" s="10">
        <v>44482</v>
      </c>
      <c r="B540" s="18" t="s">
        <v>80</v>
      </c>
      <c r="C540" s="17">
        <v>1</v>
      </c>
      <c r="D540" s="11" t="s">
        <v>86</v>
      </c>
      <c r="E540" s="20">
        <v>11703.24</v>
      </c>
      <c r="F540" s="13">
        <f t="shared" si="25"/>
        <v>195.054</v>
      </c>
      <c r="G540" s="13">
        <f t="shared" si="24"/>
        <v>5266.4579999999996</v>
      </c>
      <c r="H540" s="15">
        <f t="shared" si="26"/>
        <v>6436.7820000000002</v>
      </c>
    </row>
    <row r="541" spans="1:8" ht="102" x14ac:dyDescent="0.25">
      <c r="A541" s="10">
        <v>44482</v>
      </c>
      <c r="B541" s="18" t="s">
        <v>80</v>
      </c>
      <c r="C541" s="17">
        <v>1</v>
      </c>
      <c r="D541" s="11" t="s">
        <v>86</v>
      </c>
      <c r="E541" s="20">
        <v>11703.24</v>
      </c>
      <c r="F541" s="13">
        <f t="shared" si="25"/>
        <v>195.054</v>
      </c>
      <c r="G541" s="13">
        <f t="shared" ref="G541:G557" si="27">+F541*27</f>
        <v>5266.4579999999996</v>
      </c>
      <c r="H541" s="15">
        <f t="shared" si="26"/>
        <v>6436.7820000000002</v>
      </c>
    </row>
    <row r="542" spans="1:8" ht="102" x14ac:dyDescent="0.25">
      <c r="A542" s="10">
        <v>44482</v>
      </c>
      <c r="B542" s="18" t="s">
        <v>80</v>
      </c>
      <c r="C542" s="17">
        <v>1</v>
      </c>
      <c r="D542" s="11" t="s">
        <v>86</v>
      </c>
      <c r="E542" s="20">
        <v>11703.24</v>
      </c>
      <c r="F542" s="13">
        <f t="shared" si="25"/>
        <v>195.054</v>
      </c>
      <c r="G542" s="13">
        <f t="shared" si="27"/>
        <v>5266.4579999999996</v>
      </c>
      <c r="H542" s="15">
        <f t="shared" si="26"/>
        <v>6436.7820000000002</v>
      </c>
    </row>
    <row r="543" spans="1:8" ht="102" x14ac:dyDescent="0.25">
      <c r="A543" s="10">
        <v>44482</v>
      </c>
      <c r="B543" s="18" t="s">
        <v>80</v>
      </c>
      <c r="C543" s="17">
        <v>1</v>
      </c>
      <c r="D543" s="11" t="s">
        <v>86</v>
      </c>
      <c r="E543" s="20">
        <v>11703.24</v>
      </c>
      <c r="F543" s="13">
        <f t="shared" si="25"/>
        <v>195.054</v>
      </c>
      <c r="G543" s="13">
        <f t="shared" si="27"/>
        <v>5266.4579999999996</v>
      </c>
      <c r="H543" s="15">
        <f t="shared" si="26"/>
        <v>6436.7820000000002</v>
      </c>
    </row>
    <row r="544" spans="1:8" ht="102" x14ac:dyDescent="0.25">
      <c r="A544" s="10">
        <v>44482</v>
      </c>
      <c r="B544" s="18" t="s">
        <v>80</v>
      </c>
      <c r="C544" s="17">
        <v>1</v>
      </c>
      <c r="D544" s="11" t="s">
        <v>86</v>
      </c>
      <c r="E544" s="20">
        <v>11703.24</v>
      </c>
      <c r="F544" s="13">
        <f t="shared" si="25"/>
        <v>195.054</v>
      </c>
      <c r="G544" s="13">
        <f t="shared" si="27"/>
        <v>5266.4579999999996</v>
      </c>
      <c r="H544" s="15">
        <f t="shared" si="26"/>
        <v>6436.7820000000002</v>
      </c>
    </row>
    <row r="545" spans="1:8" ht="102" x14ac:dyDescent="0.25">
      <c r="A545" s="10">
        <v>44482</v>
      </c>
      <c r="B545" s="18" t="s">
        <v>80</v>
      </c>
      <c r="C545" s="17">
        <v>1</v>
      </c>
      <c r="D545" s="11" t="s">
        <v>86</v>
      </c>
      <c r="E545" s="20">
        <v>11703.24</v>
      </c>
      <c r="F545" s="13">
        <f t="shared" si="25"/>
        <v>195.054</v>
      </c>
      <c r="G545" s="13">
        <f t="shared" si="27"/>
        <v>5266.4579999999996</v>
      </c>
      <c r="H545" s="15">
        <f t="shared" si="26"/>
        <v>6436.7820000000002</v>
      </c>
    </row>
    <row r="546" spans="1:8" ht="102" x14ac:dyDescent="0.25">
      <c r="A546" s="10">
        <v>44482</v>
      </c>
      <c r="B546" s="18" t="s">
        <v>80</v>
      </c>
      <c r="C546" s="17">
        <v>1</v>
      </c>
      <c r="D546" s="11" t="s">
        <v>86</v>
      </c>
      <c r="E546" s="20">
        <v>11703.24</v>
      </c>
      <c r="F546" s="13">
        <f t="shared" si="25"/>
        <v>195.054</v>
      </c>
      <c r="G546" s="13">
        <f t="shared" si="27"/>
        <v>5266.4579999999996</v>
      </c>
      <c r="H546" s="15">
        <f t="shared" si="26"/>
        <v>6436.7820000000002</v>
      </c>
    </row>
    <row r="547" spans="1:8" ht="102" x14ac:dyDescent="0.25">
      <c r="A547" s="10">
        <v>44482</v>
      </c>
      <c r="B547" s="18" t="s">
        <v>80</v>
      </c>
      <c r="C547" s="17">
        <v>1</v>
      </c>
      <c r="D547" s="11" t="s">
        <v>86</v>
      </c>
      <c r="E547" s="20">
        <v>11703.24</v>
      </c>
      <c r="F547" s="13">
        <f t="shared" si="25"/>
        <v>195.054</v>
      </c>
      <c r="G547" s="13">
        <f t="shared" si="27"/>
        <v>5266.4579999999996</v>
      </c>
      <c r="H547" s="15">
        <f t="shared" si="26"/>
        <v>6436.7820000000002</v>
      </c>
    </row>
    <row r="548" spans="1:8" ht="102" x14ac:dyDescent="0.25">
      <c r="A548" s="10">
        <v>44482</v>
      </c>
      <c r="B548" s="18" t="s">
        <v>80</v>
      </c>
      <c r="C548" s="17">
        <v>1</v>
      </c>
      <c r="D548" s="11" t="s">
        <v>86</v>
      </c>
      <c r="E548" s="20">
        <v>11703.24</v>
      </c>
      <c r="F548" s="13">
        <f t="shared" si="25"/>
        <v>195.054</v>
      </c>
      <c r="G548" s="13">
        <f t="shared" si="27"/>
        <v>5266.4579999999996</v>
      </c>
      <c r="H548" s="15">
        <f t="shared" si="26"/>
        <v>6436.7820000000002</v>
      </c>
    </row>
    <row r="549" spans="1:8" ht="102" x14ac:dyDescent="0.25">
      <c r="A549" s="10">
        <v>44482</v>
      </c>
      <c r="B549" s="18" t="s">
        <v>80</v>
      </c>
      <c r="C549" s="17">
        <v>1</v>
      </c>
      <c r="D549" s="11" t="s">
        <v>86</v>
      </c>
      <c r="E549" s="20">
        <v>11703.24</v>
      </c>
      <c r="F549" s="13">
        <f t="shared" si="25"/>
        <v>195.054</v>
      </c>
      <c r="G549" s="13">
        <f t="shared" si="27"/>
        <v>5266.4579999999996</v>
      </c>
      <c r="H549" s="15">
        <f t="shared" si="26"/>
        <v>6436.7820000000002</v>
      </c>
    </row>
    <row r="550" spans="1:8" ht="102" x14ac:dyDescent="0.25">
      <c r="A550" s="10">
        <v>44482</v>
      </c>
      <c r="B550" s="18" t="s">
        <v>80</v>
      </c>
      <c r="C550" s="17">
        <v>1</v>
      </c>
      <c r="D550" s="11" t="s">
        <v>86</v>
      </c>
      <c r="E550" s="20">
        <v>11703.24</v>
      </c>
      <c r="F550" s="13">
        <f t="shared" si="25"/>
        <v>195.054</v>
      </c>
      <c r="G550" s="13">
        <f t="shared" si="27"/>
        <v>5266.4579999999996</v>
      </c>
      <c r="H550" s="15">
        <f t="shared" si="26"/>
        <v>6436.7820000000002</v>
      </c>
    </row>
    <row r="551" spans="1:8" ht="102" x14ac:dyDescent="0.25">
      <c r="A551" s="10">
        <v>44482</v>
      </c>
      <c r="B551" s="18" t="s">
        <v>80</v>
      </c>
      <c r="C551" s="17">
        <v>1</v>
      </c>
      <c r="D551" s="11" t="s">
        <v>86</v>
      </c>
      <c r="E551" s="20">
        <v>11703.24</v>
      </c>
      <c r="F551" s="13">
        <f t="shared" si="25"/>
        <v>195.054</v>
      </c>
      <c r="G551" s="13">
        <f t="shared" si="27"/>
        <v>5266.4579999999996</v>
      </c>
      <c r="H551" s="15">
        <f t="shared" si="26"/>
        <v>6436.7820000000002</v>
      </c>
    </row>
    <row r="552" spans="1:8" ht="102" x14ac:dyDescent="0.25">
      <c r="A552" s="10">
        <v>44482</v>
      </c>
      <c r="B552" s="18" t="s">
        <v>80</v>
      </c>
      <c r="C552" s="17">
        <v>1</v>
      </c>
      <c r="D552" s="11" t="s">
        <v>86</v>
      </c>
      <c r="E552" s="20">
        <v>11703.24</v>
      </c>
      <c r="F552" s="13">
        <f t="shared" si="25"/>
        <v>195.054</v>
      </c>
      <c r="G552" s="13">
        <f t="shared" si="27"/>
        <v>5266.4579999999996</v>
      </c>
      <c r="H552" s="15">
        <f t="shared" si="26"/>
        <v>6436.7820000000002</v>
      </c>
    </row>
    <row r="553" spans="1:8" ht="102" x14ac:dyDescent="0.25">
      <c r="A553" s="10">
        <v>44482</v>
      </c>
      <c r="B553" s="18" t="s">
        <v>80</v>
      </c>
      <c r="C553" s="17">
        <v>1</v>
      </c>
      <c r="D553" s="11" t="s">
        <v>86</v>
      </c>
      <c r="E553" s="20">
        <v>11703.24</v>
      </c>
      <c r="F553" s="13">
        <f t="shared" si="25"/>
        <v>195.054</v>
      </c>
      <c r="G553" s="13">
        <f t="shared" si="27"/>
        <v>5266.4579999999996</v>
      </c>
      <c r="H553" s="15">
        <f t="shared" si="26"/>
        <v>6436.7820000000002</v>
      </c>
    </row>
    <row r="554" spans="1:8" ht="102" x14ac:dyDescent="0.25">
      <c r="A554" s="10">
        <v>44482</v>
      </c>
      <c r="B554" s="18" t="s">
        <v>80</v>
      </c>
      <c r="C554" s="17">
        <v>1</v>
      </c>
      <c r="D554" s="11" t="s">
        <v>86</v>
      </c>
      <c r="E554" s="20">
        <v>11703.24</v>
      </c>
      <c r="F554" s="13">
        <f t="shared" si="25"/>
        <v>195.054</v>
      </c>
      <c r="G554" s="13">
        <f t="shared" si="27"/>
        <v>5266.4579999999996</v>
      </c>
      <c r="H554" s="15">
        <f t="shared" si="26"/>
        <v>6436.7820000000002</v>
      </c>
    </row>
    <row r="555" spans="1:8" ht="102" x14ac:dyDescent="0.25">
      <c r="A555" s="10">
        <v>44482</v>
      </c>
      <c r="B555" s="18" t="s">
        <v>80</v>
      </c>
      <c r="C555" s="17">
        <v>1</v>
      </c>
      <c r="D555" s="11" t="s">
        <v>86</v>
      </c>
      <c r="E555" s="20">
        <v>11703.24</v>
      </c>
      <c r="F555" s="13">
        <f t="shared" si="25"/>
        <v>195.054</v>
      </c>
      <c r="G555" s="13">
        <f t="shared" si="27"/>
        <v>5266.4579999999996</v>
      </c>
      <c r="H555" s="15">
        <f t="shared" si="26"/>
        <v>6436.7820000000002</v>
      </c>
    </row>
    <row r="556" spans="1:8" ht="102" x14ac:dyDescent="0.25">
      <c r="A556" s="10">
        <v>44482</v>
      </c>
      <c r="B556" s="18" t="s">
        <v>80</v>
      </c>
      <c r="C556" s="17">
        <v>1</v>
      </c>
      <c r="D556" s="11" t="s">
        <v>86</v>
      </c>
      <c r="E556" s="20">
        <v>11703.24</v>
      </c>
      <c r="F556" s="13">
        <f t="shared" si="25"/>
        <v>195.054</v>
      </c>
      <c r="G556" s="13">
        <f t="shared" si="27"/>
        <v>5266.4579999999996</v>
      </c>
      <c r="H556" s="15">
        <f t="shared" si="26"/>
        <v>6436.7820000000002</v>
      </c>
    </row>
    <row r="557" spans="1:8" ht="38.25" x14ac:dyDescent="0.25">
      <c r="A557" s="10">
        <v>44483</v>
      </c>
      <c r="B557" s="18" t="s">
        <v>87</v>
      </c>
      <c r="C557" s="17">
        <v>1</v>
      </c>
      <c r="D557" s="11" t="s">
        <v>88</v>
      </c>
      <c r="E557" s="20">
        <v>15322.3</v>
      </c>
      <c r="F557" s="13">
        <f t="shared" si="25"/>
        <v>255.37166666666664</v>
      </c>
      <c r="G557" s="13">
        <f t="shared" si="27"/>
        <v>6895.0349999999989</v>
      </c>
      <c r="H557" s="15">
        <f t="shared" si="26"/>
        <v>8427.2649999999994</v>
      </c>
    </row>
    <row r="558" spans="1:8" ht="38.25" x14ac:dyDescent="0.25">
      <c r="A558" s="10">
        <v>44503</v>
      </c>
      <c r="B558" s="18" t="s">
        <v>89</v>
      </c>
      <c r="C558" s="17">
        <v>1</v>
      </c>
      <c r="D558" s="11" t="s">
        <v>90</v>
      </c>
      <c r="E558" s="20">
        <v>2685150.01</v>
      </c>
      <c r="F558" s="13">
        <f t="shared" si="25"/>
        <v>44752.500166666665</v>
      </c>
      <c r="G558" s="13">
        <f>+F558*26</f>
        <v>1163565.0043333333</v>
      </c>
      <c r="H558" s="15">
        <f t="shared" si="26"/>
        <v>1521585.0056666664</v>
      </c>
    </row>
    <row r="559" spans="1:8" ht="38.25" x14ac:dyDescent="0.25">
      <c r="A559" s="10">
        <v>44509</v>
      </c>
      <c r="B559" s="18" t="s">
        <v>91</v>
      </c>
      <c r="C559" s="17">
        <v>1</v>
      </c>
      <c r="D559" s="11" t="s">
        <v>92</v>
      </c>
      <c r="E559" s="20">
        <v>25000</v>
      </c>
      <c r="F559" s="13">
        <f t="shared" si="25"/>
        <v>416.66666666666669</v>
      </c>
      <c r="G559" s="13">
        <f>+F559*26</f>
        <v>10833.333333333334</v>
      </c>
      <c r="H559" s="15">
        <f t="shared" si="26"/>
        <v>14166.666666666666</v>
      </c>
    </row>
    <row r="560" spans="1:8" ht="38.25" x14ac:dyDescent="0.25">
      <c r="A560" s="10">
        <v>44522</v>
      </c>
      <c r="B560" s="18" t="s">
        <v>93</v>
      </c>
      <c r="C560" s="17">
        <v>1</v>
      </c>
      <c r="D560" s="11" t="s">
        <v>94</v>
      </c>
      <c r="E560" s="20">
        <v>44055.3</v>
      </c>
      <c r="F560" s="13">
        <f t="shared" si="25"/>
        <v>734.255</v>
      </c>
      <c r="G560" s="13">
        <f>+F560*25</f>
        <v>18356.375</v>
      </c>
      <c r="H560" s="15">
        <f t="shared" si="26"/>
        <v>25698.925000000003</v>
      </c>
    </row>
    <row r="561" spans="1:8" ht="38.25" x14ac:dyDescent="0.25">
      <c r="A561" s="10">
        <v>44522</v>
      </c>
      <c r="B561" s="18" t="s">
        <v>93</v>
      </c>
      <c r="C561" s="17">
        <v>1</v>
      </c>
      <c r="D561" s="11" t="s">
        <v>94</v>
      </c>
      <c r="E561" s="20">
        <v>44055.3</v>
      </c>
      <c r="F561" s="13">
        <f t="shared" si="25"/>
        <v>734.255</v>
      </c>
      <c r="G561" s="13">
        <f t="shared" ref="G561:G624" si="28">+F561*25</f>
        <v>18356.375</v>
      </c>
      <c r="H561" s="15">
        <f t="shared" si="26"/>
        <v>25698.925000000003</v>
      </c>
    </row>
    <row r="562" spans="1:8" ht="25.5" x14ac:dyDescent="0.25">
      <c r="A562" s="10">
        <v>44517</v>
      </c>
      <c r="B562" s="18" t="s">
        <v>95</v>
      </c>
      <c r="C562" s="17">
        <v>1</v>
      </c>
      <c r="D562" s="11" t="s">
        <v>96</v>
      </c>
      <c r="E562" s="20">
        <v>4056.25</v>
      </c>
      <c r="F562" s="13">
        <f t="shared" si="25"/>
        <v>67.604166666666671</v>
      </c>
      <c r="G562" s="13">
        <f t="shared" si="28"/>
        <v>1690.1041666666667</v>
      </c>
      <c r="H562" s="15">
        <f t="shared" si="26"/>
        <v>2366.145833333333</v>
      </c>
    </row>
    <row r="563" spans="1:8" ht="25.5" x14ac:dyDescent="0.25">
      <c r="A563" s="10">
        <v>44517</v>
      </c>
      <c r="B563" s="18" t="s">
        <v>95</v>
      </c>
      <c r="C563" s="17">
        <v>1</v>
      </c>
      <c r="D563" s="11" t="s">
        <v>96</v>
      </c>
      <c r="E563" s="20">
        <v>4056.25</v>
      </c>
      <c r="F563" s="13">
        <f t="shared" si="25"/>
        <v>67.604166666666671</v>
      </c>
      <c r="G563" s="13">
        <f t="shared" si="28"/>
        <v>1690.1041666666667</v>
      </c>
      <c r="H563" s="15">
        <f t="shared" si="26"/>
        <v>2366.145833333333</v>
      </c>
    </row>
    <row r="564" spans="1:8" ht="25.5" x14ac:dyDescent="0.25">
      <c r="A564" s="10">
        <v>44517</v>
      </c>
      <c r="B564" s="18" t="s">
        <v>95</v>
      </c>
      <c r="C564" s="17">
        <v>1</v>
      </c>
      <c r="D564" s="11" t="s">
        <v>96</v>
      </c>
      <c r="E564" s="20">
        <v>4056.25</v>
      </c>
      <c r="F564" s="13">
        <f t="shared" si="25"/>
        <v>67.604166666666671</v>
      </c>
      <c r="G564" s="13">
        <f t="shared" si="28"/>
        <v>1690.1041666666667</v>
      </c>
      <c r="H564" s="15">
        <f t="shared" si="26"/>
        <v>2366.145833333333</v>
      </c>
    </row>
    <row r="565" spans="1:8" ht="25.5" x14ac:dyDescent="0.25">
      <c r="A565" s="10">
        <v>44517</v>
      </c>
      <c r="B565" s="18" t="s">
        <v>95</v>
      </c>
      <c r="C565" s="17">
        <v>1</v>
      </c>
      <c r="D565" s="11" t="s">
        <v>96</v>
      </c>
      <c r="E565" s="20">
        <v>4056.25</v>
      </c>
      <c r="F565" s="13">
        <f t="shared" si="25"/>
        <v>67.604166666666671</v>
      </c>
      <c r="G565" s="13">
        <f t="shared" si="28"/>
        <v>1690.1041666666667</v>
      </c>
      <c r="H565" s="15">
        <f t="shared" si="26"/>
        <v>2366.145833333333</v>
      </c>
    </row>
    <row r="566" spans="1:8" ht="38.25" x14ac:dyDescent="0.25">
      <c r="A566" s="10">
        <v>44522</v>
      </c>
      <c r="B566" s="18" t="s">
        <v>80</v>
      </c>
      <c r="C566" s="17">
        <v>1</v>
      </c>
      <c r="D566" s="11" t="s">
        <v>97</v>
      </c>
      <c r="E566" s="20">
        <v>3243.82</v>
      </c>
      <c r="F566" s="13">
        <f t="shared" si="25"/>
        <v>54.06366666666667</v>
      </c>
      <c r="G566" s="13">
        <f t="shared" si="28"/>
        <v>1351.5916666666667</v>
      </c>
      <c r="H566" s="15">
        <f t="shared" si="26"/>
        <v>1892.2283333333335</v>
      </c>
    </row>
    <row r="567" spans="1:8" ht="38.25" x14ac:dyDescent="0.25">
      <c r="A567" s="10">
        <v>44522</v>
      </c>
      <c r="B567" s="18" t="s">
        <v>80</v>
      </c>
      <c r="C567" s="17">
        <v>1</v>
      </c>
      <c r="D567" s="11" t="s">
        <v>97</v>
      </c>
      <c r="E567" s="20">
        <v>3243.82</v>
      </c>
      <c r="F567" s="13">
        <f t="shared" si="25"/>
        <v>54.06366666666667</v>
      </c>
      <c r="G567" s="13">
        <f t="shared" si="28"/>
        <v>1351.5916666666667</v>
      </c>
      <c r="H567" s="15">
        <f t="shared" si="26"/>
        <v>1892.2283333333335</v>
      </c>
    </row>
    <row r="568" spans="1:8" ht="38.25" x14ac:dyDescent="0.25">
      <c r="A568" s="10">
        <v>44522</v>
      </c>
      <c r="B568" s="18" t="s">
        <v>80</v>
      </c>
      <c r="C568" s="17">
        <v>1</v>
      </c>
      <c r="D568" s="11" t="s">
        <v>97</v>
      </c>
      <c r="E568" s="20">
        <v>3243.82</v>
      </c>
      <c r="F568" s="13">
        <f t="shared" si="25"/>
        <v>54.06366666666667</v>
      </c>
      <c r="G568" s="13">
        <f t="shared" si="28"/>
        <v>1351.5916666666667</v>
      </c>
      <c r="H568" s="15">
        <f t="shared" si="26"/>
        <v>1892.2283333333335</v>
      </c>
    </row>
    <row r="569" spans="1:8" ht="38.25" x14ac:dyDescent="0.25">
      <c r="A569" s="10">
        <v>44522</v>
      </c>
      <c r="B569" s="18" t="s">
        <v>80</v>
      </c>
      <c r="C569" s="17">
        <v>1</v>
      </c>
      <c r="D569" s="11" t="s">
        <v>97</v>
      </c>
      <c r="E569" s="20">
        <v>3243.82</v>
      </c>
      <c r="F569" s="13">
        <f t="shared" si="25"/>
        <v>54.06366666666667</v>
      </c>
      <c r="G569" s="13">
        <f t="shared" si="28"/>
        <v>1351.5916666666667</v>
      </c>
      <c r="H569" s="15">
        <f t="shared" si="26"/>
        <v>1892.2283333333335</v>
      </c>
    </row>
    <row r="570" spans="1:8" ht="38.25" x14ac:dyDescent="0.25">
      <c r="A570" s="10">
        <v>44522</v>
      </c>
      <c r="B570" s="18" t="s">
        <v>80</v>
      </c>
      <c r="C570" s="17">
        <v>1</v>
      </c>
      <c r="D570" s="11" t="s">
        <v>97</v>
      </c>
      <c r="E570" s="20">
        <v>3243.82</v>
      </c>
      <c r="F570" s="13">
        <f t="shared" si="25"/>
        <v>54.06366666666667</v>
      </c>
      <c r="G570" s="13">
        <f t="shared" si="28"/>
        <v>1351.5916666666667</v>
      </c>
      <c r="H570" s="15">
        <f t="shared" si="26"/>
        <v>1892.2283333333335</v>
      </c>
    </row>
    <row r="571" spans="1:8" ht="38.25" x14ac:dyDescent="0.25">
      <c r="A571" s="10">
        <v>44522</v>
      </c>
      <c r="B571" s="18" t="s">
        <v>80</v>
      </c>
      <c r="C571" s="17">
        <v>1</v>
      </c>
      <c r="D571" s="11" t="s">
        <v>97</v>
      </c>
      <c r="E571" s="20">
        <v>3243.82</v>
      </c>
      <c r="F571" s="13">
        <f t="shared" si="25"/>
        <v>54.06366666666667</v>
      </c>
      <c r="G571" s="13">
        <f t="shared" si="28"/>
        <v>1351.5916666666667</v>
      </c>
      <c r="H571" s="15">
        <f t="shared" si="26"/>
        <v>1892.2283333333335</v>
      </c>
    </row>
    <row r="572" spans="1:8" ht="38.25" x14ac:dyDescent="0.25">
      <c r="A572" s="10">
        <v>44522</v>
      </c>
      <c r="B572" s="18" t="s">
        <v>80</v>
      </c>
      <c r="C572" s="17">
        <v>1</v>
      </c>
      <c r="D572" s="11" t="s">
        <v>97</v>
      </c>
      <c r="E572" s="20">
        <v>3243.82</v>
      </c>
      <c r="F572" s="13">
        <f t="shared" si="25"/>
        <v>54.06366666666667</v>
      </c>
      <c r="G572" s="13">
        <f t="shared" si="28"/>
        <v>1351.5916666666667</v>
      </c>
      <c r="H572" s="15">
        <f t="shared" si="26"/>
        <v>1892.2283333333335</v>
      </c>
    </row>
    <row r="573" spans="1:8" ht="38.25" x14ac:dyDescent="0.25">
      <c r="A573" s="10">
        <v>44522</v>
      </c>
      <c r="B573" s="18" t="s">
        <v>80</v>
      </c>
      <c r="C573" s="17">
        <v>1</v>
      </c>
      <c r="D573" s="11" t="s">
        <v>97</v>
      </c>
      <c r="E573" s="20">
        <v>3243.82</v>
      </c>
      <c r="F573" s="13">
        <f t="shared" si="25"/>
        <v>54.06366666666667</v>
      </c>
      <c r="G573" s="13">
        <f t="shared" si="28"/>
        <v>1351.5916666666667</v>
      </c>
      <c r="H573" s="15">
        <f t="shared" si="26"/>
        <v>1892.2283333333335</v>
      </c>
    </row>
    <row r="574" spans="1:8" ht="38.25" x14ac:dyDescent="0.25">
      <c r="A574" s="10">
        <v>44522</v>
      </c>
      <c r="B574" s="18" t="s">
        <v>80</v>
      </c>
      <c r="C574" s="17">
        <v>1</v>
      </c>
      <c r="D574" s="11" t="s">
        <v>97</v>
      </c>
      <c r="E574" s="20">
        <v>3243.82</v>
      </c>
      <c r="F574" s="13">
        <f t="shared" si="25"/>
        <v>54.06366666666667</v>
      </c>
      <c r="G574" s="13">
        <f t="shared" si="28"/>
        <v>1351.5916666666667</v>
      </c>
      <c r="H574" s="15">
        <f t="shared" si="26"/>
        <v>1892.2283333333335</v>
      </c>
    </row>
    <row r="575" spans="1:8" ht="38.25" x14ac:dyDescent="0.25">
      <c r="A575" s="10">
        <v>44522</v>
      </c>
      <c r="B575" s="18" t="s">
        <v>80</v>
      </c>
      <c r="C575" s="17">
        <v>1</v>
      </c>
      <c r="D575" s="11" t="s">
        <v>97</v>
      </c>
      <c r="E575" s="20">
        <v>3243.82</v>
      </c>
      <c r="F575" s="13">
        <f t="shared" si="25"/>
        <v>54.06366666666667</v>
      </c>
      <c r="G575" s="13">
        <f t="shared" si="28"/>
        <v>1351.5916666666667</v>
      </c>
      <c r="H575" s="15">
        <f t="shared" si="26"/>
        <v>1892.2283333333335</v>
      </c>
    </row>
    <row r="576" spans="1:8" ht="38.25" x14ac:dyDescent="0.25">
      <c r="A576" s="10">
        <v>44522</v>
      </c>
      <c r="B576" s="18" t="s">
        <v>80</v>
      </c>
      <c r="C576" s="17">
        <v>1</v>
      </c>
      <c r="D576" s="11" t="s">
        <v>97</v>
      </c>
      <c r="E576" s="20">
        <v>3243.82</v>
      </c>
      <c r="F576" s="13">
        <f t="shared" si="25"/>
        <v>54.06366666666667</v>
      </c>
      <c r="G576" s="13">
        <f t="shared" si="28"/>
        <v>1351.5916666666667</v>
      </c>
      <c r="H576" s="15">
        <f t="shared" si="26"/>
        <v>1892.2283333333335</v>
      </c>
    </row>
    <row r="577" spans="1:8" ht="38.25" x14ac:dyDescent="0.25">
      <c r="A577" s="10">
        <v>44522</v>
      </c>
      <c r="B577" s="18" t="s">
        <v>80</v>
      </c>
      <c r="C577" s="17">
        <v>1</v>
      </c>
      <c r="D577" s="11" t="s">
        <v>97</v>
      </c>
      <c r="E577" s="20">
        <v>3243.82</v>
      </c>
      <c r="F577" s="13">
        <f t="shared" si="25"/>
        <v>54.06366666666667</v>
      </c>
      <c r="G577" s="13">
        <f t="shared" si="28"/>
        <v>1351.5916666666667</v>
      </c>
      <c r="H577" s="15">
        <f t="shared" si="26"/>
        <v>1892.2283333333335</v>
      </c>
    </row>
    <row r="578" spans="1:8" ht="38.25" x14ac:dyDescent="0.25">
      <c r="A578" s="10">
        <v>44522</v>
      </c>
      <c r="B578" s="18" t="s">
        <v>80</v>
      </c>
      <c r="C578" s="17">
        <v>1</v>
      </c>
      <c r="D578" s="11" t="s">
        <v>97</v>
      </c>
      <c r="E578" s="20">
        <v>3243.82</v>
      </c>
      <c r="F578" s="13">
        <f t="shared" si="25"/>
        <v>54.06366666666667</v>
      </c>
      <c r="G578" s="13">
        <f t="shared" si="28"/>
        <v>1351.5916666666667</v>
      </c>
      <c r="H578" s="15">
        <f t="shared" si="26"/>
        <v>1892.2283333333335</v>
      </c>
    </row>
    <row r="579" spans="1:8" ht="38.25" x14ac:dyDescent="0.25">
      <c r="A579" s="10">
        <v>44522</v>
      </c>
      <c r="B579" s="18" t="s">
        <v>80</v>
      </c>
      <c r="C579" s="17">
        <v>1</v>
      </c>
      <c r="D579" s="11" t="s">
        <v>97</v>
      </c>
      <c r="E579" s="20">
        <v>3243.82</v>
      </c>
      <c r="F579" s="13">
        <f t="shared" si="25"/>
        <v>54.06366666666667</v>
      </c>
      <c r="G579" s="13">
        <f t="shared" si="28"/>
        <v>1351.5916666666667</v>
      </c>
      <c r="H579" s="15">
        <f t="shared" si="26"/>
        <v>1892.2283333333335</v>
      </c>
    </row>
    <row r="580" spans="1:8" ht="38.25" x14ac:dyDescent="0.25">
      <c r="A580" s="10">
        <v>44522</v>
      </c>
      <c r="B580" s="18" t="s">
        <v>80</v>
      </c>
      <c r="C580" s="17">
        <v>1</v>
      </c>
      <c r="D580" s="11" t="s">
        <v>97</v>
      </c>
      <c r="E580" s="20">
        <v>3243.82</v>
      </c>
      <c r="F580" s="13">
        <f t="shared" si="25"/>
        <v>54.06366666666667</v>
      </c>
      <c r="G580" s="13">
        <f t="shared" si="28"/>
        <v>1351.5916666666667</v>
      </c>
      <c r="H580" s="15">
        <f t="shared" si="26"/>
        <v>1892.2283333333335</v>
      </c>
    </row>
    <row r="581" spans="1:8" ht="38.25" x14ac:dyDescent="0.25">
      <c r="A581" s="10">
        <v>44522</v>
      </c>
      <c r="B581" s="18" t="s">
        <v>80</v>
      </c>
      <c r="C581" s="17">
        <v>1</v>
      </c>
      <c r="D581" s="11" t="s">
        <v>97</v>
      </c>
      <c r="E581" s="20">
        <v>3243.82</v>
      </c>
      <c r="F581" s="13">
        <f t="shared" si="25"/>
        <v>54.06366666666667</v>
      </c>
      <c r="G581" s="13">
        <f t="shared" si="28"/>
        <v>1351.5916666666667</v>
      </c>
      <c r="H581" s="15">
        <f t="shared" si="26"/>
        <v>1892.2283333333335</v>
      </c>
    </row>
    <row r="582" spans="1:8" ht="38.25" x14ac:dyDescent="0.25">
      <c r="A582" s="10">
        <v>44522</v>
      </c>
      <c r="B582" s="18" t="s">
        <v>80</v>
      </c>
      <c r="C582" s="17">
        <v>1</v>
      </c>
      <c r="D582" s="11" t="s">
        <v>97</v>
      </c>
      <c r="E582" s="20">
        <v>3243.82</v>
      </c>
      <c r="F582" s="13">
        <f t="shared" si="25"/>
        <v>54.06366666666667</v>
      </c>
      <c r="G582" s="13">
        <f t="shared" si="28"/>
        <v>1351.5916666666667</v>
      </c>
      <c r="H582" s="15">
        <f t="shared" si="26"/>
        <v>1892.2283333333335</v>
      </c>
    </row>
    <row r="583" spans="1:8" ht="38.25" x14ac:dyDescent="0.25">
      <c r="A583" s="10">
        <v>44522</v>
      </c>
      <c r="B583" s="18" t="s">
        <v>80</v>
      </c>
      <c r="C583" s="17">
        <v>1</v>
      </c>
      <c r="D583" s="11" t="s">
        <v>97</v>
      </c>
      <c r="E583" s="20">
        <v>3243.82</v>
      </c>
      <c r="F583" s="13">
        <f t="shared" si="25"/>
        <v>54.06366666666667</v>
      </c>
      <c r="G583" s="13">
        <f t="shared" si="28"/>
        <v>1351.5916666666667</v>
      </c>
      <c r="H583" s="15">
        <f t="shared" si="26"/>
        <v>1892.2283333333335</v>
      </c>
    </row>
    <row r="584" spans="1:8" ht="38.25" x14ac:dyDescent="0.25">
      <c r="A584" s="10">
        <v>44522</v>
      </c>
      <c r="B584" s="18" t="s">
        <v>80</v>
      </c>
      <c r="C584" s="17">
        <v>1</v>
      </c>
      <c r="D584" s="11" t="s">
        <v>97</v>
      </c>
      <c r="E584" s="20">
        <v>3243.82</v>
      </c>
      <c r="F584" s="13">
        <f t="shared" si="25"/>
        <v>54.06366666666667</v>
      </c>
      <c r="G584" s="13">
        <f t="shared" si="28"/>
        <v>1351.5916666666667</v>
      </c>
      <c r="H584" s="15">
        <f t="shared" si="26"/>
        <v>1892.2283333333335</v>
      </c>
    </row>
    <row r="585" spans="1:8" ht="38.25" x14ac:dyDescent="0.25">
      <c r="A585" s="10">
        <v>44522</v>
      </c>
      <c r="B585" s="18" t="s">
        <v>80</v>
      </c>
      <c r="C585" s="17">
        <v>1</v>
      </c>
      <c r="D585" s="11" t="s">
        <v>97</v>
      </c>
      <c r="E585" s="20">
        <v>3243.82</v>
      </c>
      <c r="F585" s="13">
        <f t="shared" si="25"/>
        <v>54.06366666666667</v>
      </c>
      <c r="G585" s="13">
        <f t="shared" si="28"/>
        <v>1351.5916666666667</v>
      </c>
      <c r="H585" s="15">
        <f t="shared" si="26"/>
        <v>1892.2283333333335</v>
      </c>
    </row>
    <row r="586" spans="1:8" ht="38.25" x14ac:dyDescent="0.25">
      <c r="A586" s="10">
        <v>44522</v>
      </c>
      <c r="B586" s="18" t="s">
        <v>80</v>
      </c>
      <c r="C586" s="17">
        <v>1</v>
      </c>
      <c r="D586" s="11" t="s">
        <v>97</v>
      </c>
      <c r="E586" s="20">
        <v>3243.82</v>
      </c>
      <c r="F586" s="13">
        <f t="shared" si="25"/>
        <v>54.06366666666667</v>
      </c>
      <c r="G586" s="13">
        <f t="shared" si="28"/>
        <v>1351.5916666666667</v>
      </c>
      <c r="H586" s="15">
        <f t="shared" si="26"/>
        <v>1892.2283333333335</v>
      </c>
    </row>
    <row r="587" spans="1:8" ht="38.25" x14ac:dyDescent="0.25">
      <c r="A587" s="10">
        <v>44522</v>
      </c>
      <c r="B587" s="18" t="s">
        <v>80</v>
      </c>
      <c r="C587" s="17">
        <v>1</v>
      </c>
      <c r="D587" s="11" t="s">
        <v>97</v>
      </c>
      <c r="E587" s="20">
        <v>3243.82</v>
      </c>
      <c r="F587" s="13">
        <f t="shared" si="25"/>
        <v>54.06366666666667</v>
      </c>
      <c r="G587" s="13">
        <f t="shared" si="28"/>
        <v>1351.5916666666667</v>
      </c>
      <c r="H587" s="15">
        <f t="shared" si="26"/>
        <v>1892.2283333333335</v>
      </c>
    </row>
    <row r="588" spans="1:8" ht="38.25" x14ac:dyDescent="0.25">
      <c r="A588" s="10">
        <v>44522</v>
      </c>
      <c r="B588" s="18" t="s">
        <v>80</v>
      </c>
      <c r="C588" s="17">
        <v>1</v>
      </c>
      <c r="D588" s="11" t="s">
        <v>97</v>
      </c>
      <c r="E588" s="20">
        <v>3243.82</v>
      </c>
      <c r="F588" s="13">
        <f t="shared" si="25"/>
        <v>54.06366666666667</v>
      </c>
      <c r="G588" s="13">
        <f t="shared" si="28"/>
        <v>1351.5916666666667</v>
      </c>
      <c r="H588" s="15">
        <f t="shared" si="26"/>
        <v>1892.2283333333335</v>
      </c>
    </row>
    <row r="589" spans="1:8" ht="38.25" x14ac:dyDescent="0.25">
      <c r="A589" s="10">
        <v>44522</v>
      </c>
      <c r="B589" s="18" t="s">
        <v>80</v>
      </c>
      <c r="C589" s="17">
        <v>1</v>
      </c>
      <c r="D589" s="11" t="s">
        <v>97</v>
      </c>
      <c r="E589" s="20">
        <v>3243.82</v>
      </c>
      <c r="F589" s="13">
        <f t="shared" si="25"/>
        <v>54.06366666666667</v>
      </c>
      <c r="G589" s="13">
        <f t="shared" si="28"/>
        <v>1351.5916666666667</v>
      </c>
      <c r="H589" s="15">
        <f t="shared" si="26"/>
        <v>1892.2283333333335</v>
      </c>
    </row>
    <row r="590" spans="1:8" ht="38.25" x14ac:dyDescent="0.25">
      <c r="A590" s="10">
        <v>44522</v>
      </c>
      <c r="B590" s="18" t="s">
        <v>80</v>
      </c>
      <c r="C590" s="17">
        <v>1</v>
      </c>
      <c r="D590" s="11" t="s">
        <v>97</v>
      </c>
      <c r="E590" s="20">
        <v>3243.82</v>
      </c>
      <c r="F590" s="13">
        <f t="shared" si="25"/>
        <v>54.06366666666667</v>
      </c>
      <c r="G590" s="13">
        <f t="shared" si="28"/>
        <v>1351.5916666666667</v>
      </c>
      <c r="H590" s="15">
        <f t="shared" si="26"/>
        <v>1892.2283333333335</v>
      </c>
    </row>
    <row r="591" spans="1:8" ht="38.25" x14ac:dyDescent="0.25">
      <c r="A591" s="10">
        <v>44522</v>
      </c>
      <c r="B591" s="18" t="s">
        <v>80</v>
      </c>
      <c r="C591" s="17">
        <v>1</v>
      </c>
      <c r="D591" s="11" t="s">
        <v>97</v>
      </c>
      <c r="E591" s="20">
        <v>3243.82</v>
      </c>
      <c r="F591" s="13">
        <f t="shared" si="25"/>
        <v>54.06366666666667</v>
      </c>
      <c r="G591" s="13">
        <f t="shared" si="28"/>
        <v>1351.5916666666667</v>
      </c>
      <c r="H591" s="15">
        <f t="shared" si="26"/>
        <v>1892.2283333333335</v>
      </c>
    </row>
    <row r="592" spans="1:8" ht="38.25" x14ac:dyDescent="0.25">
      <c r="A592" s="10">
        <v>44522</v>
      </c>
      <c r="B592" s="18" t="s">
        <v>80</v>
      </c>
      <c r="C592" s="17">
        <v>1</v>
      </c>
      <c r="D592" s="11" t="s">
        <v>97</v>
      </c>
      <c r="E592" s="20">
        <v>3243.82</v>
      </c>
      <c r="F592" s="13">
        <f t="shared" si="25"/>
        <v>54.06366666666667</v>
      </c>
      <c r="G592" s="13">
        <f t="shared" si="28"/>
        <v>1351.5916666666667</v>
      </c>
      <c r="H592" s="15">
        <f t="shared" si="26"/>
        <v>1892.2283333333335</v>
      </c>
    </row>
    <row r="593" spans="1:8" ht="38.25" x14ac:dyDescent="0.25">
      <c r="A593" s="10">
        <v>44522</v>
      </c>
      <c r="B593" s="18" t="s">
        <v>80</v>
      </c>
      <c r="C593" s="17">
        <v>1</v>
      </c>
      <c r="D593" s="11" t="s">
        <v>97</v>
      </c>
      <c r="E593" s="20">
        <v>3243.82</v>
      </c>
      <c r="F593" s="13">
        <f t="shared" si="25"/>
        <v>54.06366666666667</v>
      </c>
      <c r="G593" s="13">
        <f t="shared" si="28"/>
        <v>1351.5916666666667</v>
      </c>
      <c r="H593" s="15">
        <f t="shared" si="26"/>
        <v>1892.2283333333335</v>
      </c>
    </row>
    <row r="594" spans="1:8" ht="38.25" x14ac:dyDescent="0.25">
      <c r="A594" s="10">
        <v>44522</v>
      </c>
      <c r="B594" s="18" t="s">
        <v>80</v>
      </c>
      <c r="C594" s="17">
        <v>1</v>
      </c>
      <c r="D594" s="11" t="s">
        <v>97</v>
      </c>
      <c r="E594" s="20">
        <v>3243.82</v>
      </c>
      <c r="F594" s="13">
        <f t="shared" si="25"/>
        <v>54.06366666666667</v>
      </c>
      <c r="G594" s="13">
        <f t="shared" si="28"/>
        <v>1351.5916666666667</v>
      </c>
      <c r="H594" s="15">
        <f t="shared" si="26"/>
        <v>1892.2283333333335</v>
      </c>
    </row>
    <row r="595" spans="1:8" ht="38.25" x14ac:dyDescent="0.25">
      <c r="A595" s="10">
        <v>44522</v>
      </c>
      <c r="B595" s="18" t="s">
        <v>80</v>
      </c>
      <c r="C595" s="17">
        <v>1</v>
      </c>
      <c r="D595" s="11" t="s">
        <v>97</v>
      </c>
      <c r="E595" s="20">
        <v>3243.82</v>
      </c>
      <c r="F595" s="13">
        <f t="shared" si="25"/>
        <v>54.06366666666667</v>
      </c>
      <c r="G595" s="13">
        <f t="shared" si="28"/>
        <v>1351.5916666666667</v>
      </c>
      <c r="H595" s="15">
        <f t="shared" si="26"/>
        <v>1892.2283333333335</v>
      </c>
    </row>
    <row r="596" spans="1:8" ht="38.25" x14ac:dyDescent="0.25">
      <c r="A596" s="10">
        <v>44522</v>
      </c>
      <c r="B596" s="18" t="s">
        <v>80</v>
      </c>
      <c r="C596" s="17">
        <v>1</v>
      </c>
      <c r="D596" s="11" t="s">
        <v>97</v>
      </c>
      <c r="E596" s="20">
        <v>3243.82</v>
      </c>
      <c r="F596" s="13">
        <f t="shared" si="25"/>
        <v>54.06366666666667</v>
      </c>
      <c r="G596" s="13">
        <f t="shared" si="28"/>
        <v>1351.5916666666667</v>
      </c>
      <c r="H596" s="15">
        <f t="shared" si="26"/>
        <v>1892.2283333333335</v>
      </c>
    </row>
    <row r="597" spans="1:8" ht="38.25" x14ac:dyDescent="0.25">
      <c r="A597" s="10">
        <v>44522</v>
      </c>
      <c r="B597" s="18" t="s">
        <v>80</v>
      </c>
      <c r="C597" s="17">
        <v>1</v>
      </c>
      <c r="D597" s="11" t="s">
        <v>97</v>
      </c>
      <c r="E597" s="20">
        <v>3243.82</v>
      </c>
      <c r="F597" s="13">
        <f t="shared" ref="F597:F660" si="29">+E597/60</f>
        <v>54.06366666666667</v>
      </c>
      <c r="G597" s="13">
        <f t="shared" si="28"/>
        <v>1351.5916666666667</v>
      </c>
      <c r="H597" s="15">
        <f t="shared" ref="H597:H660" si="30">+E597-G597</f>
        <v>1892.2283333333335</v>
      </c>
    </row>
    <row r="598" spans="1:8" ht="38.25" x14ac:dyDescent="0.25">
      <c r="A598" s="10">
        <v>44522</v>
      </c>
      <c r="B598" s="18" t="s">
        <v>80</v>
      </c>
      <c r="C598" s="17">
        <v>1</v>
      </c>
      <c r="D598" s="11" t="s">
        <v>97</v>
      </c>
      <c r="E598" s="20">
        <v>3243.82</v>
      </c>
      <c r="F598" s="13">
        <f t="shared" si="29"/>
        <v>54.06366666666667</v>
      </c>
      <c r="G598" s="13">
        <f t="shared" si="28"/>
        <v>1351.5916666666667</v>
      </c>
      <c r="H598" s="15">
        <f t="shared" si="30"/>
        <v>1892.2283333333335</v>
      </c>
    </row>
    <row r="599" spans="1:8" ht="38.25" x14ac:dyDescent="0.25">
      <c r="A599" s="10">
        <v>44522</v>
      </c>
      <c r="B599" s="18" t="s">
        <v>80</v>
      </c>
      <c r="C599" s="17">
        <v>1</v>
      </c>
      <c r="D599" s="11" t="s">
        <v>97</v>
      </c>
      <c r="E599" s="20">
        <v>3243.82</v>
      </c>
      <c r="F599" s="13">
        <f t="shared" si="29"/>
        <v>54.06366666666667</v>
      </c>
      <c r="G599" s="13">
        <f t="shared" si="28"/>
        <v>1351.5916666666667</v>
      </c>
      <c r="H599" s="15">
        <f t="shared" si="30"/>
        <v>1892.2283333333335</v>
      </c>
    </row>
    <row r="600" spans="1:8" ht="38.25" x14ac:dyDescent="0.25">
      <c r="A600" s="10">
        <v>44522</v>
      </c>
      <c r="B600" s="18" t="s">
        <v>80</v>
      </c>
      <c r="C600" s="17">
        <v>1</v>
      </c>
      <c r="D600" s="11" t="s">
        <v>97</v>
      </c>
      <c r="E600" s="20">
        <v>3243.82</v>
      </c>
      <c r="F600" s="13">
        <f t="shared" si="29"/>
        <v>54.06366666666667</v>
      </c>
      <c r="G600" s="13">
        <f t="shared" si="28"/>
        <v>1351.5916666666667</v>
      </c>
      <c r="H600" s="15">
        <f t="shared" si="30"/>
        <v>1892.2283333333335</v>
      </c>
    </row>
    <row r="601" spans="1:8" ht="38.25" x14ac:dyDescent="0.25">
      <c r="A601" s="10">
        <v>44522</v>
      </c>
      <c r="B601" s="18" t="s">
        <v>80</v>
      </c>
      <c r="C601" s="17">
        <v>1</v>
      </c>
      <c r="D601" s="11" t="s">
        <v>97</v>
      </c>
      <c r="E601" s="20">
        <v>3243.82</v>
      </c>
      <c r="F601" s="13">
        <f t="shared" si="29"/>
        <v>54.06366666666667</v>
      </c>
      <c r="G601" s="13">
        <f t="shared" si="28"/>
        <v>1351.5916666666667</v>
      </c>
      <c r="H601" s="15">
        <f t="shared" si="30"/>
        <v>1892.2283333333335</v>
      </c>
    </row>
    <row r="602" spans="1:8" ht="38.25" x14ac:dyDescent="0.25">
      <c r="A602" s="10">
        <v>44522</v>
      </c>
      <c r="B602" s="18" t="s">
        <v>80</v>
      </c>
      <c r="C602" s="17">
        <v>1</v>
      </c>
      <c r="D602" s="11" t="s">
        <v>97</v>
      </c>
      <c r="E602" s="20">
        <v>3243.82</v>
      </c>
      <c r="F602" s="13">
        <f t="shared" si="29"/>
        <v>54.06366666666667</v>
      </c>
      <c r="G602" s="13">
        <f t="shared" si="28"/>
        <v>1351.5916666666667</v>
      </c>
      <c r="H602" s="15">
        <f t="shared" si="30"/>
        <v>1892.2283333333335</v>
      </c>
    </row>
    <row r="603" spans="1:8" ht="38.25" x14ac:dyDescent="0.25">
      <c r="A603" s="10">
        <v>44522</v>
      </c>
      <c r="B603" s="18" t="s">
        <v>80</v>
      </c>
      <c r="C603" s="17">
        <v>1</v>
      </c>
      <c r="D603" s="11" t="s">
        <v>97</v>
      </c>
      <c r="E603" s="20">
        <v>3243.82</v>
      </c>
      <c r="F603" s="13">
        <f t="shared" si="29"/>
        <v>54.06366666666667</v>
      </c>
      <c r="G603" s="13">
        <f t="shared" si="28"/>
        <v>1351.5916666666667</v>
      </c>
      <c r="H603" s="15">
        <f t="shared" si="30"/>
        <v>1892.2283333333335</v>
      </c>
    </row>
    <row r="604" spans="1:8" ht="38.25" x14ac:dyDescent="0.25">
      <c r="A604" s="10">
        <v>44522</v>
      </c>
      <c r="B604" s="18" t="s">
        <v>80</v>
      </c>
      <c r="C604" s="17">
        <v>1</v>
      </c>
      <c r="D604" s="11" t="s">
        <v>97</v>
      </c>
      <c r="E604" s="20">
        <v>3243.82</v>
      </c>
      <c r="F604" s="13">
        <f t="shared" si="29"/>
        <v>54.06366666666667</v>
      </c>
      <c r="G604" s="13">
        <f t="shared" si="28"/>
        <v>1351.5916666666667</v>
      </c>
      <c r="H604" s="15">
        <f t="shared" si="30"/>
        <v>1892.2283333333335</v>
      </c>
    </row>
    <row r="605" spans="1:8" ht="38.25" x14ac:dyDescent="0.25">
      <c r="A605" s="10">
        <v>44522</v>
      </c>
      <c r="B605" s="18" t="s">
        <v>80</v>
      </c>
      <c r="C605" s="17">
        <v>1</v>
      </c>
      <c r="D605" s="11" t="s">
        <v>97</v>
      </c>
      <c r="E605" s="20">
        <v>3243.82</v>
      </c>
      <c r="F605" s="13">
        <f t="shared" si="29"/>
        <v>54.06366666666667</v>
      </c>
      <c r="G605" s="13">
        <f t="shared" si="28"/>
        <v>1351.5916666666667</v>
      </c>
      <c r="H605" s="15">
        <f t="shared" si="30"/>
        <v>1892.2283333333335</v>
      </c>
    </row>
    <row r="606" spans="1:8" ht="38.25" x14ac:dyDescent="0.25">
      <c r="A606" s="10">
        <v>44522</v>
      </c>
      <c r="B606" s="18" t="s">
        <v>80</v>
      </c>
      <c r="C606" s="17">
        <v>1</v>
      </c>
      <c r="D606" s="11" t="s">
        <v>97</v>
      </c>
      <c r="E606" s="20">
        <v>3243.82</v>
      </c>
      <c r="F606" s="13">
        <f t="shared" si="29"/>
        <v>54.06366666666667</v>
      </c>
      <c r="G606" s="13">
        <f t="shared" si="28"/>
        <v>1351.5916666666667</v>
      </c>
      <c r="H606" s="15">
        <f t="shared" si="30"/>
        <v>1892.2283333333335</v>
      </c>
    </row>
    <row r="607" spans="1:8" ht="38.25" x14ac:dyDescent="0.25">
      <c r="A607" s="10">
        <v>44522</v>
      </c>
      <c r="B607" s="18" t="s">
        <v>80</v>
      </c>
      <c r="C607" s="17">
        <v>1</v>
      </c>
      <c r="D607" s="11" t="s">
        <v>97</v>
      </c>
      <c r="E607" s="20">
        <v>3243.82</v>
      </c>
      <c r="F607" s="13">
        <f t="shared" si="29"/>
        <v>54.06366666666667</v>
      </c>
      <c r="G607" s="13">
        <f t="shared" si="28"/>
        <v>1351.5916666666667</v>
      </c>
      <c r="H607" s="15">
        <f t="shared" si="30"/>
        <v>1892.2283333333335</v>
      </c>
    </row>
    <row r="608" spans="1:8" ht="38.25" x14ac:dyDescent="0.25">
      <c r="A608" s="10">
        <v>44522</v>
      </c>
      <c r="B608" s="18" t="s">
        <v>80</v>
      </c>
      <c r="C608" s="17">
        <v>1</v>
      </c>
      <c r="D608" s="11" t="s">
        <v>97</v>
      </c>
      <c r="E608" s="20">
        <v>3243.82</v>
      </c>
      <c r="F608" s="13">
        <f t="shared" si="29"/>
        <v>54.06366666666667</v>
      </c>
      <c r="G608" s="13">
        <f t="shared" si="28"/>
        <v>1351.5916666666667</v>
      </c>
      <c r="H608" s="15">
        <f t="shared" si="30"/>
        <v>1892.2283333333335</v>
      </c>
    </row>
    <row r="609" spans="1:8" ht="38.25" x14ac:dyDescent="0.25">
      <c r="A609" s="10">
        <v>44522</v>
      </c>
      <c r="B609" s="18" t="s">
        <v>80</v>
      </c>
      <c r="C609" s="17">
        <v>1</v>
      </c>
      <c r="D609" s="11" t="s">
        <v>97</v>
      </c>
      <c r="E609" s="20">
        <v>3243.82</v>
      </c>
      <c r="F609" s="13">
        <f t="shared" si="29"/>
        <v>54.06366666666667</v>
      </c>
      <c r="G609" s="13">
        <f t="shared" si="28"/>
        <v>1351.5916666666667</v>
      </c>
      <c r="H609" s="15">
        <f t="shared" si="30"/>
        <v>1892.2283333333335</v>
      </c>
    </row>
    <row r="610" spans="1:8" ht="38.25" x14ac:dyDescent="0.25">
      <c r="A610" s="10">
        <v>44522</v>
      </c>
      <c r="B610" s="18" t="s">
        <v>80</v>
      </c>
      <c r="C610" s="17">
        <v>1</v>
      </c>
      <c r="D610" s="11" t="s">
        <v>97</v>
      </c>
      <c r="E610" s="20">
        <v>3243.82</v>
      </c>
      <c r="F610" s="13">
        <f t="shared" si="29"/>
        <v>54.06366666666667</v>
      </c>
      <c r="G610" s="13">
        <f t="shared" si="28"/>
        <v>1351.5916666666667</v>
      </c>
      <c r="H610" s="15">
        <f t="shared" si="30"/>
        <v>1892.2283333333335</v>
      </c>
    </row>
    <row r="611" spans="1:8" ht="38.25" x14ac:dyDescent="0.25">
      <c r="A611" s="10">
        <v>44522</v>
      </c>
      <c r="B611" s="18" t="s">
        <v>80</v>
      </c>
      <c r="C611" s="17">
        <v>1</v>
      </c>
      <c r="D611" s="11" t="s">
        <v>97</v>
      </c>
      <c r="E611" s="20">
        <v>3243.82</v>
      </c>
      <c r="F611" s="13">
        <f t="shared" si="29"/>
        <v>54.06366666666667</v>
      </c>
      <c r="G611" s="13">
        <f t="shared" si="28"/>
        <v>1351.5916666666667</v>
      </c>
      <c r="H611" s="15">
        <f t="shared" si="30"/>
        <v>1892.2283333333335</v>
      </c>
    </row>
    <row r="612" spans="1:8" ht="38.25" x14ac:dyDescent="0.25">
      <c r="A612" s="10">
        <v>44522</v>
      </c>
      <c r="B612" s="18" t="s">
        <v>80</v>
      </c>
      <c r="C612" s="17">
        <v>1</v>
      </c>
      <c r="D612" s="11" t="s">
        <v>97</v>
      </c>
      <c r="E612" s="20">
        <v>3243.82</v>
      </c>
      <c r="F612" s="13">
        <f t="shared" si="29"/>
        <v>54.06366666666667</v>
      </c>
      <c r="G612" s="13">
        <f t="shared" si="28"/>
        <v>1351.5916666666667</v>
      </c>
      <c r="H612" s="15">
        <f t="shared" si="30"/>
        <v>1892.2283333333335</v>
      </c>
    </row>
    <row r="613" spans="1:8" ht="38.25" x14ac:dyDescent="0.25">
      <c r="A613" s="10">
        <v>44522</v>
      </c>
      <c r="B613" s="18" t="s">
        <v>80</v>
      </c>
      <c r="C613" s="17">
        <v>1</v>
      </c>
      <c r="D613" s="11" t="s">
        <v>97</v>
      </c>
      <c r="E613" s="20">
        <v>3243.82</v>
      </c>
      <c r="F613" s="13">
        <f t="shared" si="29"/>
        <v>54.06366666666667</v>
      </c>
      <c r="G613" s="13">
        <f t="shared" si="28"/>
        <v>1351.5916666666667</v>
      </c>
      <c r="H613" s="15">
        <f t="shared" si="30"/>
        <v>1892.2283333333335</v>
      </c>
    </row>
    <row r="614" spans="1:8" ht="38.25" x14ac:dyDescent="0.25">
      <c r="A614" s="10">
        <v>44522</v>
      </c>
      <c r="B614" s="18" t="s">
        <v>80</v>
      </c>
      <c r="C614" s="17">
        <v>1</v>
      </c>
      <c r="D614" s="11" t="s">
        <v>97</v>
      </c>
      <c r="E614" s="20">
        <v>3243.82</v>
      </c>
      <c r="F614" s="13">
        <f t="shared" si="29"/>
        <v>54.06366666666667</v>
      </c>
      <c r="G614" s="13">
        <f t="shared" si="28"/>
        <v>1351.5916666666667</v>
      </c>
      <c r="H614" s="15">
        <f t="shared" si="30"/>
        <v>1892.2283333333335</v>
      </c>
    </row>
    <row r="615" spans="1:8" ht="38.25" x14ac:dyDescent="0.25">
      <c r="A615" s="10">
        <v>44522</v>
      </c>
      <c r="B615" s="18" t="s">
        <v>80</v>
      </c>
      <c r="C615" s="17">
        <v>1</v>
      </c>
      <c r="D615" s="11" t="s">
        <v>97</v>
      </c>
      <c r="E615" s="20">
        <v>3243.82</v>
      </c>
      <c r="F615" s="13">
        <f t="shared" si="29"/>
        <v>54.06366666666667</v>
      </c>
      <c r="G615" s="13">
        <f t="shared" si="28"/>
        <v>1351.5916666666667</v>
      </c>
      <c r="H615" s="15">
        <f t="shared" si="30"/>
        <v>1892.2283333333335</v>
      </c>
    </row>
    <row r="616" spans="1:8" ht="38.25" x14ac:dyDescent="0.25">
      <c r="A616" s="10">
        <v>44522</v>
      </c>
      <c r="B616" s="18" t="s">
        <v>80</v>
      </c>
      <c r="C616" s="17">
        <v>1</v>
      </c>
      <c r="D616" s="11" t="s">
        <v>97</v>
      </c>
      <c r="E616" s="20">
        <v>3243.82</v>
      </c>
      <c r="F616" s="13">
        <f t="shared" si="29"/>
        <v>54.06366666666667</v>
      </c>
      <c r="G616" s="13">
        <f t="shared" si="28"/>
        <v>1351.5916666666667</v>
      </c>
      <c r="H616" s="15">
        <f t="shared" si="30"/>
        <v>1892.2283333333335</v>
      </c>
    </row>
    <row r="617" spans="1:8" ht="38.25" x14ac:dyDescent="0.25">
      <c r="A617" s="10">
        <v>44522</v>
      </c>
      <c r="B617" s="18" t="s">
        <v>80</v>
      </c>
      <c r="C617" s="17">
        <v>1</v>
      </c>
      <c r="D617" s="11" t="s">
        <v>97</v>
      </c>
      <c r="E617" s="20">
        <v>3243.82</v>
      </c>
      <c r="F617" s="13">
        <f t="shared" si="29"/>
        <v>54.06366666666667</v>
      </c>
      <c r="G617" s="13">
        <f t="shared" si="28"/>
        <v>1351.5916666666667</v>
      </c>
      <c r="H617" s="15">
        <f t="shared" si="30"/>
        <v>1892.2283333333335</v>
      </c>
    </row>
    <row r="618" spans="1:8" ht="38.25" x14ac:dyDescent="0.25">
      <c r="A618" s="10">
        <v>44522</v>
      </c>
      <c r="B618" s="18" t="s">
        <v>80</v>
      </c>
      <c r="C618" s="17">
        <v>1</v>
      </c>
      <c r="D618" s="11" t="s">
        <v>97</v>
      </c>
      <c r="E618" s="20">
        <v>3243.82</v>
      </c>
      <c r="F618" s="13">
        <f t="shared" si="29"/>
        <v>54.06366666666667</v>
      </c>
      <c r="G618" s="13">
        <f t="shared" si="28"/>
        <v>1351.5916666666667</v>
      </c>
      <c r="H618" s="15">
        <f t="shared" si="30"/>
        <v>1892.2283333333335</v>
      </c>
    </row>
    <row r="619" spans="1:8" ht="38.25" x14ac:dyDescent="0.25">
      <c r="A619" s="10">
        <v>44522</v>
      </c>
      <c r="B619" s="18" t="s">
        <v>80</v>
      </c>
      <c r="C619" s="17">
        <v>1</v>
      </c>
      <c r="D619" s="11" t="s">
        <v>97</v>
      </c>
      <c r="E619" s="20">
        <v>3243.82</v>
      </c>
      <c r="F619" s="13">
        <f t="shared" si="29"/>
        <v>54.06366666666667</v>
      </c>
      <c r="G619" s="13">
        <f t="shared" si="28"/>
        <v>1351.5916666666667</v>
      </c>
      <c r="H619" s="15">
        <f t="shared" si="30"/>
        <v>1892.2283333333335</v>
      </c>
    </row>
    <row r="620" spans="1:8" ht="38.25" x14ac:dyDescent="0.25">
      <c r="A620" s="10">
        <v>44522</v>
      </c>
      <c r="B620" s="18" t="s">
        <v>80</v>
      </c>
      <c r="C620" s="17">
        <v>1</v>
      </c>
      <c r="D620" s="11" t="s">
        <v>97</v>
      </c>
      <c r="E620" s="20">
        <v>3243.82</v>
      </c>
      <c r="F620" s="13">
        <f t="shared" si="29"/>
        <v>54.06366666666667</v>
      </c>
      <c r="G620" s="13">
        <f t="shared" si="28"/>
        <v>1351.5916666666667</v>
      </c>
      <c r="H620" s="15">
        <f t="shared" si="30"/>
        <v>1892.2283333333335</v>
      </c>
    </row>
    <row r="621" spans="1:8" ht="38.25" x14ac:dyDescent="0.25">
      <c r="A621" s="10">
        <v>44522</v>
      </c>
      <c r="B621" s="18" t="s">
        <v>80</v>
      </c>
      <c r="C621" s="17">
        <v>1</v>
      </c>
      <c r="D621" s="11" t="s">
        <v>97</v>
      </c>
      <c r="E621" s="20">
        <v>3243.82</v>
      </c>
      <c r="F621" s="13">
        <f t="shared" si="29"/>
        <v>54.06366666666667</v>
      </c>
      <c r="G621" s="13">
        <f t="shared" si="28"/>
        <v>1351.5916666666667</v>
      </c>
      <c r="H621" s="15">
        <f t="shared" si="30"/>
        <v>1892.2283333333335</v>
      </c>
    </row>
    <row r="622" spans="1:8" ht="38.25" x14ac:dyDescent="0.25">
      <c r="A622" s="10">
        <v>44522</v>
      </c>
      <c r="B622" s="18" t="s">
        <v>80</v>
      </c>
      <c r="C622" s="17">
        <v>1</v>
      </c>
      <c r="D622" s="11" t="s">
        <v>97</v>
      </c>
      <c r="E622" s="20">
        <v>3243.82</v>
      </c>
      <c r="F622" s="13">
        <f t="shared" si="29"/>
        <v>54.06366666666667</v>
      </c>
      <c r="G622" s="13">
        <f t="shared" si="28"/>
        <v>1351.5916666666667</v>
      </c>
      <c r="H622" s="15">
        <f t="shared" si="30"/>
        <v>1892.2283333333335</v>
      </c>
    </row>
    <row r="623" spans="1:8" ht="38.25" x14ac:dyDescent="0.25">
      <c r="A623" s="10">
        <v>44522</v>
      </c>
      <c r="B623" s="18" t="s">
        <v>80</v>
      </c>
      <c r="C623" s="17">
        <v>1</v>
      </c>
      <c r="D623" s="11" t="s">
        <v>97</v>
      </c>
      <c r="E623" s="20">
        <v>3243.82</v>
      </c>
      <c r="F623" s="13">
        <f t="shared" si="29"/>
        <v>54.06366666666667</v>
      </c>
      <c r="G623" s="13">
        <f t="shared" si="28"/>
        <v>1351.5916666666667</v>
      </c>
      <c r="H623" s="15">
        <f t="shared" si="30"/>
        <v>1892.2283333333335</v>
      </c>
    </row>
    <row r="624" spans="1:8" ht="38.25" x14ac:dyDescent="0.25">
      <c r="A624" s="10">
        <v>44522</v>
      </c>
      <c r="B624" s="18" t="s">
        <v>80</v>
      </c>
      <c r="C624" s="17">
        <v>1</v>
      </c>
      <c r="D624" s="11" t="s">
        <v>97</v>
      </c>
      <c r="E624" s="20">
        <v>3243.82</v>
      </c>
      <c r="F624" s="13">
        <f t="shared" si="29"/>
        <v>54.06366666666667</v>
      </c>
      <c r="G624" s="13">
        <f t="shared" si="28"/>
        <v>1351.5916666666667</v>
      </c>
      <c r="H624" s="15">
        <f t="shared" si="30"/>
        <v>1892.2283333333335</v>
      </c>
    </row>
    <row r="625" spans="1:8" ht="38.25" x14ac:dyDescent="0.25">
      <c r="A625" s="10">
        <v>44522</v>
      </c>
      <c r="B625" s="18" t="s">
        <v>80</v>
      </c>
      <c r="C625" s="17">
        <v>1</v>
      </c>
      <c r="D625" s="11" t="s">
        <v>97</v>
      </c>
      <c r="E625" s="20">
        <v>3243.82</v>
      </c>
      <c r="F625" s="13">
        <f t="shared" si="29"/>
        <v>54.06366666666667</v>
      </c>
      <c r="G625" s="13">
        <f t="shared" ref="G625:G688" si="31">+F625*25</f>
        <v>1351.5916666666667</v>
      </c>
      <c r="H625" s="15">
        <f t="shared" si="30"/>
        <v>1892.2283333333335</v>
      </c>
    </row>
    <row r="626" spans="1:8" ht="76.5" x14ac:dyDescent="0.25">
      <c r="A626" s="10">
        <v>44538</v>
      </c>
      <c r="B626" s="18" t="s">
        <v>19</v>
      </c>
      <c r="C626" s="17">
        <v>1</v>
      </c>
      <c r="D626" s="11" t="s">
        <v>98</v>
      </c>
      <c r="E626" s="20">
        <v>10030</v>
      </c>
      <c r="F626" s="13">
        <f t="shared" si="29"/>
        <v>167.16666666666666</v>
      </c>
      <c r="G626" s="13">
        <f t="shared" si="31"/>
        <v>4179.1666666666661</v>
      </c>
      <c r="H626" s="15">
        <f t="shared" si="30"/>
        <v>5850.8333333333339</v>
      </c>
    </row>
    <row r="627" spans="1:8" ht="76.5" x14ac:dyDescent="0.25">
      <c r="A627" s="10">
        <v>44538</v>
      </c>
      <c r="B627" s="18" t="s">
        <v>19</v>
      </c>
      <c r="C627" s="17">
        <v>1</v>
      </c>
      <c r="D627" s="11" t="s">
        <v>98</v>
      </c>
      <c r="E627" s="20">
        <v>10030</v>
      </c>
      <c r="F627" s="13">
        <f t="shared" si="29"/>
        <v>167.16666666666666</v>
      </c>
      <c r="G627" s="13">
        <f t="shared" si="31"/>
        <v>4179.1666666666661</v>
      </c>
      <c r="H627" s="15">
        <f t="shared" si="30"/>
        <v>5850.8333333333339</v>
      </c>
    </row>
    <row r="628" spans="1:8" ht="76.5" x14ac:dyDescent="0.25">
      <c r="A628" s="10">
        <v>44538</v>
      </c>
      <c r="B628" s="18" t="s">
        <v>19</v>
      </c>
      <c r="C628" s="17">
        <v>1</v>
      </c>
      <c r="D628" s="11" t="s">
        <v>98</v>
      </c>
      <c r="E628" s="20">
        <v>10030</v>
      </c>
      <c r="F628" s="13">
        <f t="shared" si="29"/>
        <v>167.16666666666666</v>
      </c>
      <c r="G628" s="13">
        <f t="shared" si="31"/>
        <v>4179.1666666666661</v>
      </c>
      <c r="H628" s="15">
        <f t="shared" si="30"/>
        <v>5850.8333333333339</v>
      </c>
    </row>
    <row r="629" spans="1:8" ht="76.5" x14ac:dyDescent="0.25">
      <c r="A629" s="10">
        <v>44538</v>
      </c>
      <c r="B629" s="18" t="s">
        <v>19</v>
      </c>
      <c r="C629" s="17">
        <v>1</v>
      </c>
      <c r="D629" s="11" t="s">
        <v>98</v>
      </c>
      <c r="E629" s="20">
        <v>10030</v>
      </c>
      <c r="F629" s="13">
        <f t="shared" si="29"/>
        <v>167.16666666666666</v>
      </c>
      <c r="G629" s="13">
        <f t="shared" si="31"/>
        <v>4179.1666666666661</v>
      </c>
      <c r="H629" s="15">
        <f t="shared" si="30"/>
        <v>5850.8333333333339</v>
      </c>
    </row>
    <row r="630" spans="1:8" ht="76.5" x14ac:dyDescent="0.25">
      <c r="A630" s="10">
        <v>44538</v>
      </c>
      <c r="B630" s="18" t="s">
        <v>19</v>
      </c>
      <c r="C630" s="17">
        <v>1</v>
      </c>
      <c r="D630" s="11" t="s">
        <v>98</v>
      </c>
      <c r="E630" s="20">
        <v>10030</v>
      </c>
      <c r="F630" s="13">
        <f t="shared" si="29"/>
        <v>167.16666666666666</v>
      </c>
      <c r="G630" s="13">
        <f t="shared" si="31"/>
        <v>4179.1666666666661</v>
      </c>
      <c r="H630" s="15">
        <f t="shared" si="30"/>
        <v>5850.8333333333339</v>
      </c>
    </row>
    <row r="631" spans="1:8" ht="76.5" x14ac:dyDescent="0.25">
      <c r="A631" s="10">
        <v>44538</v>
      </c>
      <c r="B631" s="18" t="s">
        <v>19</v>
      </c>
      <c r="C631" s="17">
        <v>1</v>
      </c>
      <c r="D631" s="11" t="s">
        <v>98</v>
      </c>
      <c r="E631" s="20">
        <v>10030</v>
      </c>
      <c r="F631" s="13">
        <f t="shared" si="29"/>
        <v>167.16666666666666</v>
      </c>
      <c r="G631" s="13">
        <f t="shared" si="31"/>
        <v>4179.1666666666661</v>
      </c>
      <c r="H631" s="15">
        <f t="shared" si="30"/>
        <v>5850.8333333333339</v>
      </c>
    </row>
    <row r="632" spans="1:8" ht="76.5" x14ac:dyDescent="0.25">
      <c r="A632" s="10">
        <v>44538</v>
      </c>
      <c r="B632" s="18" t="s">
        <v>19</v>
      </c>
      <c r="C632" s="17">
        <v>1</v>
      </c>
      <c r="D632" s="11" t="s">
        <v>98</v>
      </c>
      <c r="E632" s="20">
        <v>10030</v>
      </c>
      <c r="F632" s="13">
        <f t="shared" si="29"/>
        <v>167.16666666666666</v>
      </c>
      <c r="G632" s="13">
        <f t="shared" si="31"/>
        <v>4179.1666666666661</v>
      </c>
      <c r="H632" s="15">
        <f t="shared" si="30"/>
        <v>5850.8333333333339</v>
      </c>
    </row>
    <row r="633" spans="1:8" ht="76.5" x14ac:dyDescent="0.25">
      <c r="A633" s="10">
        <v>44538</v>
      </c>
      <c r="B633" s="18" t="s">
        <v>19</v>
      </c>
      <c r="C633" s="17">
        <v>1</v>
      </c>
      <c r="D633" s="11" t="s">
        <v>98</v>
      </c>
      <c r="E633" s="20">
        <v>10030</v>
      </c>
      <c r="F633" s="13">
        <f t="shared" si="29"/>
        <v>167.16666666666666</v>
      </c>
      <c r="G633" s="13">
        <f t="shared" si="31"/>
        <v>4179.1666666666661</v>
      </c>
      <c r="H633" s="15">
        <f t="shared" si="30"/>
        <v>5850.8333333333339</v>
      </c>
    </row>
    <row r="634" spans="1:8" ht="76.5" x14ac:dyDescent="0.25">
      <c r="A634" s="10">
        <v>44538</v>
      </c>
      <c r="B634" s="18" t="s">
        <v>19</v>
      </c>
      <c r="C634" s="17">
        <v>1</v>
      </c>
      <c r="D634" s="11" t="s">
        <v>98</v>
      </c>
      <c r="E634" s="20">
        <v>10030</v>
      </c>
      <c r="F634" s="13">
        <f t="shared" si="29"/>
        <v>167.16666666666666</v>
      </c>
      <c r="G634" s="13">
        <f t="shared" si="31"/>
        <v>4179.1666666666661</v>
      </c>
      <c r="H634" s="15">
        <f t="shared" si="30"/>
        <v>5850.8333333333339</v>
      </c>
    </row>
    <row r="635" spans="1:8" ht="76.5" x14ac:dyDescent="0.25">
      <c r="A635" s="10">
        <v>44538</v>
      </c>
      <c r="B635" s="18" t="s">
        <v>19</v>
      </c>
      <c r="C635" s="17">
        <v>1</v>
      </c>
      <c r="D635" s="11" t="s">
        <v>98</v>
      </c>
      <c r="E635" s="20">
        <v>10030</v>
      </c>
      <c r="F635" s="13">
        <f t="shared" si="29"/>
        <v>167.16666666666666</v>
      </c>
      <c r="G635" s="13">
        <f t="shared" si="31"/>
        <v>4179.1666666666661</v>
      </c>
      <c r="H635" s="15">
        <f t="shared" si="30"/>
        <v>5850.8333333333339</v>
      </c>
    </row>
    <row r="636" spans="1:8" ht="76.5" x14ac:dyDescent="0.25">
      <c r="A636" s="10">
        <v>44538</v>
      </c>
      <c r="B636" s="18" t="s">
        <v>19</v>
      </c>
      <c r="C636" s="17">
        <v>1</v>
      </c>
      <c r="D636" s="11" t="s">
        <v>98</v>
      </c>
      <c r="E636" s="20">
        <v>10030</v>
      </c>
      <c r="F636" s="13">
        <f t="shared" si="29"/>
        <v>167.16666666666666</v>
      </c>
      <c r="G636" s="13">
        <f t="shared" si="31"/>
        <v>4179.1666666666661</v>
      </c>
      <c r="H636" s="15">
        <f t="shared" si="30"/>
        <v>5850.8333333333339</v>
      </c>
    </row>
    <row r="637" spans="1:8" ht="76.5" x14ac:dyDescent="0.25">
      <c r="A637" s="10">
        <v>44538</v>
      </c>
      <c r="B637" s="18" t="s">
        <v>19</v>
      </c>
      <c r="C637" s="17">
        <v>1</v>
      </c>
      <c r="D637" s="11" t="s">
        <v>98</v>
      </c>
      <c r="E637" s="20">
        <v>10030</v>
      </c>
      <c r="F637" s="13">
        <f t="shared" si="29"/>
        <v>167.16666666666666</v>
      </c>
      <c r="G637" s="13">
        <f t="shared" si="31"/>
        <v>4179.1666666666661</v>
      </c>
      <c r="H637" s="15">
        <f t="shared" si="30"/>
        <v>5850.8333333333339</v>
      </c>
    </row>
    <row r="638" spans="1:8" ht="76.5" x14ac:dyDescent="0.25">
      <c r="A638" s="10">
        <v>44538</v>
      </c>
      <c r="B638" s="18" t="s">
        <v>19</v>
      </c>
      <c r="C638" s="17">
        <v>1</v>
      </c>
      <c r="D638" s="11" t="s">
        <v>98</v>
      </c>
      <c r="E638" s="20">
        <v>10030</v>
      </c>
      <c r="F638" s="13">
        <f t="shared" si="29"/>
        <v>167.16666666666666</v>
      </c>
      <c r="G638" s="13">
        <f t="shared" si="31"/>
        <v>4179.1666666666661</v>
      </c>
      <c r="H638" s="15">
        <f t="shared" si="30"/>
        <v>5850.8333333333339</v>
      </c>
    </row>
    <row r="639" spans="1:8" ht="76.5" x14ac:dyDescent="0.25">
      <c r="A639" s="10">
        <v>44538</v>
      </c>
      <c r="B639" s="18" t="s">
        <v>19</v>
      </c>
      <c r="C639" s="17">
        <v>1</v>
      </c>
      <c r="D639" s="11" t="s">
        <v>98</v>
      </c>
      <c r="E639" s="20">
        <v>10030</v>
      </c>
      <c r="F639" s="13">
        <f t="shared" si="29"/>
        <v>167.16666666666666</v>
      </c>
      <c r="G639" s="13">
        <f t="shared" si="31"/>
        <v>4179.1666666666661</v>
      </c>
      <c r="H639" s="15">
        <f t="shared" si="30"/>
        <v>5850.8333333333339</v>
      </c>
    </row>
    <row r="640" spans="1:8" ht="76.5" x14ac:dyDescent="0.25">
      <c r="A640" s="10">
        <v>44538</v>
      </c>
      <c r="B640" s="18" t="s">
        <v>19</v>
      </c>
      <c r="C640" s="17">
        <v>1</v>
      </c>
      <c r="D640" s="11" t="s">
        <v>98</v>
      </c>
      <c r="E640" s="20">
        <v>10030</v>
      </c>
      <c r="F640" s="13">
        <f t="shared" si="29"/>
        <v>167.16666666666666</v>
      </c>
      <c r="G640" s="13">
        <f t="shared" si="31"/>
        <v>4179.1666666666661</v>
      </c>
      <c r="H640" s="15">
        <f t="shared" si="30"/>
        <v>5850.8333333333339</v>
      </c>
    </row>
    <row r="641" spans="1:8" ht="76.5" x14ac:dyDescent="0.25">
      <c r="A641" s="10">
        <v>44538</v>
      </c>
      <c r="B641" s="18" t="s">
        <v>19</v>
      </c>
      <c r="C641" s="17">
        <v>1</v>
      </c>
      <c r="D641" s="11" t="s">
        <v>98</v>
      </c>
      <c r="E641" s="20">
        <v>10030</v>
      </c>
      <c r="F641" s="13">
        <f t="shared" si="29"/>
        <v>167.16666666666666</v>
      </c>
      <c r="G641" s="13">
        <f t="shared" si="31"/>
        <v>4179.1666666666661</v>
      </c>
      <c r="H641" s="15">
        <f t="shared" si="30"/>
        <v>5850.8333333333339</v>
      </c>
    </row>
    <row r="642" spans="1:8" ht="76.5" x14ac:dyDescent="0.25">
      <c r="A642" s="10">
        <v>44538</v>
      </c>
      <c r="B642" s="18" t="s">
        <v>19</v>
      </c>
      <c r="C642" s="17">
        <v>1</v>
      </c>
      <c r="D642" s="11" t="s">
        <v>98</v>
      </c>
      <c r="E642" s="20">
        <v>10030</v>
      </c>
      <c r="F642" s="13">
        <f t="shared" si="29"/>
        <v>167.16666666666666</v>
      </c>
      <c r="G642" s="13">
        <f t="shared" si="31"/>
        <v>4179.1666666666661</v>
      </c>
      <c r="H642" s="15">
        <f t="shared" si="30"/>
        <v>5850.8333333333339</v>
      </c>
    </row>
    <row r="643" spans="1:8" ht="76.5" x14ac:dyDescent="0.25">
      <c r="A643" s="10">
        <v>44538</v>
      </c>
      <c r="B643" s="18" t="s">
        <v>19</v>
      </c>
      <c r="C643" s="17">
        <v>1</v>
      </c>
      <c r="D643" s="11" t="s">
        <v>99</v>
      </c>
      <c r="E643" s="20">
        <v>12819.1</v>
      </c>
      <c r="F643" s="13">
        <f t="shared" si="29"/>
        <v>213.65166666666667</v>
      </c>
      <c r="G643" s="13">
        <f t="shared" si="31"/>
        <v>5341.291666666667</v>
      </c>
      <c r="H643" s="15">
        <f t="shared" si="30"/>
        <v>7477.8083333333334</v>
      </c>
    </row>
    <row r="644" spans="1:8" ht="76.5" x14ac:dyDescent="0.25">
      <c r="A644" s="10">
        <v>44538</v>
      </c>
      <c r="B644" s="18" t="s">
        <v>19</v>
      </c>
      <c r="C644" s="17">
        <v>1</v>
      </c>
      <c r="D644" s="11" t="s">
        <v>99</v>
      </c>
      <c r="E644" s="20">
        <v>12819.1</v>
      </c>
      <c r="F644" s="13">
        <f t="shared" si="29"/>
        <v>213.65166666666667</v>
      </c>
      <c r="G644" s="13">
        <f t="shared" si="31"/>
        <v>5341.291666666667</v>
      </c>
      <c r="H644" s="15">
        <f t="shared" si="30"/>
        <v>7477.8083333333334</v>
      </c>
    </row>
    <row r="645" spans="1:8" ht="76.5" x14ac:dyDescent="0.25">
      <c r="A645" s="10">
        <v>44538</v>
      </c>
      <c r="B645" s="18" t="s">
        <v>19</v>
      </c>
      <c r="C645" s="17">
        <v>1</v>
      </c>
      <c r="D645" s="11" t="s">
        <v>99</v>
      </c>
      <c r="E645" s="20">
        <v>12819.1</v>
      </c>
      <c r="F645" s="13">
        <f t="shared" si="29"/>
        <v>213.65166666666667</v>
      </c>
      <c r="G645" s="13">
        <f t="shared" si="31"/>
        <v>5341.291666666667</v>
      </c>
      <c r="H645" s="15">
        <f t="shared" si="30"/>
        <v>7477.8083333333334</v>
      </c>
    </row>
    <row r="646" spans="1:8" ht="76.5" x14ac:dyDescent="0.25">
      <c r="A646" s="10">
        <v>44538</v>
      </c>
      <c r="B646" s="18" t="s">
        <v>19</v>
      </c>
      <c r="C646" s="17">
        <v>1</v>
      </c>
      <c r="D646" s="11" t="s">
        <v>99</v>
      </c>
      <c r="E646" s="20">
        <v>12819.1</v>
      </c>
      <c r="F646" s="13">
        <f t="shared" si="29"/>
        <v>213.65166666666667</v>
      </c>
      <c r="G646" s="13">
        <f t="shared" si="31"/>
        <v>5341.291666666667</v>
      </c>
      <c r="H646" s="15">
        <f t="shared" si="30"/>
        <v>7477.8083333333334</v>
      </c>
    </row>
    <row r="647" spans="1:8" ht="76.5" x14ac:dyDescent="0.25">
      <c r="A647" s="10">
        <v>44538</v>
      </c>
      <c r="B647" s="18" t="s">
        <v>19</v>
      </c>
      <c r="C647" s="17">
        <v>1</v>
      </c>
      <c r="D647" s="11" t="s">
        <v>99</v>
      </c>
      <c r="E647" s="20">
        <v>12819.1</v>
      </c>
      <c r="F647" s="13">
        <f t="shared" si="29"/>
        <v>213.65166666666667</v>
      </c>
      <c r="G647" s="13">
        <f t="shared" si="31"/>
        <v>5341.291666666667</v>
      </c>
      <c r="H647" s="15">
        <f t="shared" si="30"/>
        <v>7477.8083333333334</v>
      </c>
    </row>
    <row r="648" spans="1:8" ht="76.5" x14ac:dyDescent="0.25">
      <c r="A648" s="10">
        <v>44538</v>
      </c>
      <c r="B648" s="18" t="s">
        <v>19</v>
      </c>
      <c r="C648" s="17">
        <v>1</v>
      </c>
      <c r="D648" s="11" t="s">
        <v>99</v>
      </c>
      <c r="E648" s="20">
        <v>12819.1</v>
      </c>
      <c r="F648" s="13">
        <f t="shared" si="29"/>
        <v>213.65166666666667</v>
      </c>
      <c r="G648" s="13">
        <f t="shared" si="31"/>
        <v>5341.291666666667</v>
      </c>
      <c r="H648" s="15">
        <f t="shared" si="30"/>
        <v>7477.8083333333334</v>
      </c>
    </row>
    <row r="649" spans="1:8" ht="76.5" x14ac:dyDescent="0.25">
      <c r="A649" s="10">
        <v>44538</v>
      </c>
      <c r="B649" s="18" t="s">
        <v>19</v>
      </c>
      <c r="C649" s="17">
        <v>1</v>
      </c>
      <c r="D649" s="11" t="s">
        <v>99</v>
      </c>
      <c r="E649" s="20">
        <v>12819.1</v>
      </c>
      <c r="F649" s="13">
        <f t="shared" si="29"/>
        <v>213.65166666666667</v>
      </c>
      <c r="G649" s="13">
        <f t="shared" si="31"/>
        <v>5341.291666666667</v>
      </c>
      <c r="H649" s="15">
        <f t="shared" si="30"/>
        <v>7477.8083333333334</v>
      </c>
    </row>
    <row r="650" spans="1:8" ht="76.5" x14ac:dyDescent="0.25">
      <c r="A650" s="10">
        <v>44538</v>
      </c>
      <c r="B650" s="18" t="s">
        <v>19</v>
      </c>
      <c r="C650" s="17">
        <v>1</v>
      </c>
      <c r="D650" s="11" t="s">
        <v>99</v>
      </c>
      <c r="E650" s="20">
        <v>12819.1</v>
      </c>
      <c r="F650" s="13">
        <f t="shared" si="29"/>
        <v>213.65166666666667</v>
      </c>
      <c r="G650" s="13">
        <f t="shared" si="31"/>
        <v>5341.291666666667</v>
      </c>
      <c r="H650" s="15">
        <f t="shared" si="30"/>
        <v>7477.8083333333334</v>
      </c>
    </row>
    <row r="651" spans="1:8" ht="76.5" x14ac:dyDescent="0.25">
      <c r="A651" s="10">
        <v>44538</v>
      </c>
      <c r="B651" s="18" t="s">
        <v>19</v>
      </c>
      <c r="C651" s="17">
        <v>1</v>
      </c>
      <c r="D651" s="11" t="s">
        <v>99</v>
      </c>
      <c r="E651" s="20">
        <v>12819.1</v>
      </c>
      <c r="F651" s="13">
        <f t="shared" si="29"/>
        <v>213.65166666666667</v>
      </c>
      <c r="G651" s="13">
        <f t="shared" si="31"/>
        <v>5341.291666666667</v>
      </c>
      <c r="H651" s="15">
        <f t="shared" si="30"/>
        <v>7477.8083333333334</v>
      </c>
    </row>
    <row r="652" spans="1:8" ht="76.5" x14ac:dyDescent="0.25">
      <c r="A652" s="10">
        <v>44538</v>
      </c>
      <c r="B652" s="18" t="s">
        <v>19</v>
      </c>
      <c r="C652" s="17">
        <v>1</v>
      </c>
      <c r="D652" s="11" t="s">
        <v>99</v>
      </c>
      <c r="E652" s="20">
        <v>12819.1</v>
      </c>
      <c r="F652" s="13">
        <f t="shared" si="29"/>
        <v>213.65166666666667</v>
      </c>
      <c r="G652" s="13">
        <f t="shared" si="31"/>
        <v>5341.291666666667</v>
      </c>
      <c r="H652" s="15">
        <f t="shared" si="30"/>
        <v>7477.8083333333334</v>
      </c>
    </row>
    <row r="653" spans="1:8" ht="76.5" x14ac:dyDescent="0.25">
      <c r="A653" s="10">
        <v>44538</v>
      </c>
      <c r="B653" s="18" t="s">
        <v>19</v>
      </c>
      <c r="C653" s="17">
        <v>1</v>
      </c>
      <c r="D653" s="11" t="s">
        <v>99</v>
      </c>
      <c r="E653" s="20">
        <v>12819.1</v>
      </c>
      <c r="F653" s="13">
        <f t="shared" si="29"/>
        <v>213.65166666666667</v>
      </c>
      <c r="G653" s="13">
        <f t="shared" si="31"/>
        <v>5341.291666666667</v>
      </c>
      <c r="H653" s="15">
        <f t="shared" si="30"/>
        <v>7477.8083333333334</v>
      </c>
    </row>
    <row r="654" spans="1:8" ht="76.5" x14ac:dyDescent="0.25">
      <c r="A654" s="10">
        <v>44538</v>
      </c>
      <c r="B654" s="18" t="s">
        <v>19</v>
      </c>
      <c r="C654" s="17">
        <v>1</v>
      </c>
      <c r="D654" s="11" t="s">
        <v>99</v>
      </c>
      <c r="E654" s="20">
        <v>12819.1</v>
      </c>
      <c r="F654" s="13">
        <f t="shared" si="29"/>
        <v>213.65166666666667</v>
      </c>
      <c r="G654" s="13">
        <f t="shared" si="31"/>
        <v>5341.291666666667</v>
      </c>
      <c r="H654" s="15">
        <f t="shared" si="30"/>
        <v>7477.8083333333334</v>
      </c>
    </row>
    <row r="655" spans="1:8" ht="76.5" x14ac:dyDescent="0.25">
      <c r="A655" s="10">
        <v>44538</v>
      </c>
      <c r="B655" s="18" t="s">
        <v>19</v>
      </c>
      <c r="C655" s="17">
        <v>1</v>
      </c>
      <c r="D655" s="11" t="s">
        <v>99</v>
      </c>
      <c r="E655" s="20">
        <v>12819.1</v>
      </c>
      <c r="F655" s="13">
        <f t="shared" si="29"/>
        <v>213.65166666666667</v>
      </c>
      <c r="G655" s="13">
        <f t="shared" si="31"/>
        <v>5341.291666666667</v>
      </c>
      <c r="H655" s="15">
        <f t="shared" si="30"/>
        <v>7477.8083333333334</v>
      </c>
    </row>
    <row r="656" spans="1:8" ht="76.5" x14ac:dyDescent="0.25">
      <c r="A656" s="10">
        <v>44538</v>
      </c>
      <c r="B656" s="18" t="s">
        <v>19</v>
      </c>
      <c r="C656" s="17">
        <v>1</v>
      </c>
      <c r="D656" s="11" t="s">
        <v>99</v>
      </c>
      <c r="E656" s="20">
        <v>12819.1</v>
      </c>
      <c r="F656" s="13">
        <f t="shared" si="29"/>
        <v>213.65166666666667</v>
      </c>
      <c r="G656" s="13">
        <f t="shared" si="31"/>
        <v>5341.291666666667</v>
      </c>
      <c r="H656" s="15">
        <f t="shared" si="30"/>
        <v>7477.8083333333334</v>
      </c>
    </row>
    <row r="657" spans="1:8" x14ac:dyDescent="0.25">
      <c r="A657" s="10">
        <v>44538</v>
      </c>
      <c r="B657" s="18" t="s">
        <v>19</v>
      </c>
      <c r="C657" s="17">
        <v>1</v>
      </c>
      <c r="D657" s="11" t="s">
        <v>100</v>
      </c>
      <c r="E657" s="20">
        <v>13961.82</v>
      </c>
      <c r="F657" s="13">
        <f t="shared" si="29"/>
        <v>232.697</v>
      </c>
      <c r="G657" s="13">
        <f t="shared" si="31"/>
        <v>5817.4250000000002</v>
      </c>
      <c r="H657" s="15">
        <f t="shared" si="30"/>
        <v>8144.3949999999995</v>
      </c>
    </row>
    <row r="658" spans="1:8" x14ac:dyDescent="0.25">
      <c r="A658" s="10">
        <v>44538</v>
      </c>
      <c r="B658" s="18" t="s">
        <v>19</v>
      </c>
      <c r="C658" s="17">
        <v>1</v>
      </c>
      <c r="D658" s="11" t="s">
        <v>100</v>
      </c>
      <c r="E658" s="20">
        <v>13961.82</v>
      </c>
      <c r="F658" s="13">
        <f t="shared" si="29"/>
        <v>232.697</v>
      </c>
      <c r="G658" s="13">
        <f t="shared" si="31"/>
        <v>5817.4250000000002</v>
      </c>
      <c r="H658" s="15">
        <f t="shared" si="30"/>
        <v>8144.3949999999995</v>
      </c>
    </row>
    <row r="659" spans="1:8" x14ac:dyDescent="0.25">
      <c r="A659" s="10">
        <v>44538</v>
      </c>
      <c r="B659" s="18" t="s">
        <v>19</v>
      </c>
      <c r="C659" s="17">
        <v>1</v>
      </c>
      <c r="D659" s="11" t="s">
        <v>100</v>
      </c>
      <c r="E659" s="20">
        <v>13961.82</v>
      </c>
      <c r="F659" s="13">
        <f t="shared" si="29"/>
        <v>232.697</v>
      </c>
      <c r="G659" s="13">
        <f t="shared" si="31"/>
        <v>5817.4250000000002</v>
      </c>
      <c r="H659" s="15">
        <f t="shared" si="30"/>
        <v>8144.3949999999995</v>
      </c>
    </row>
    <row r="660" spans="1:8" x14ac:dyDescent="0.25">
      <c r="A660" s="10">
        <v>44538</v>
      </c>
      <c r="B660" s="18" t="s">
        <v>19</v>
      </c>
      <c r="C660" s="17">
        <v>1</v>
      </c>
      <c r="D660" s="11" t="s">
        <v>100</v>
      </c>
      <c r="E660" s="20">
        <v>13961.82</v>
      </c>
      <c r="F660" s="13">
        <f t="shared" si="29"/>
        <v>232.697</v>
      </c>
      <c r="G660" s="13">
        <f t="shared" si="31"/>
        <v>5817.4250000000002</v>
      </c>
      <c r="H660" s="15">
        <f t="shared" si="30"/>
        <v>8144.3949999999995</v>
      </c>
    </row>
    <row r="661" spans="1:8" ht="25.5" x14ac:dyDescent="0.25">
      <c r="A661" s="10">
        <v>44538</v>
      </c>
      <c r="B661" s="18" t="s">
        <v>19</v>
      </c>
      <c r="C661" s="17">
        <v>1</v>
      </c>
      <c r="D661" s="11" t="s">
        <v>101</v>
      </c>
      <c r="E661" s="20">
        <v>4554.8</v>
      </c>
      <c r="F661" s="13">
        <f t="shared" ref="F661:F724" si="32">+E661/60</f>
        <v>75.913333333333341</v>
      </c>
      <c r="G661" s="13">
        <f t="shared" si="31"/>
        <v>1897.8333333333335</v>
      </c>
      <c r="H661" s="15">
        <f t="shared" ref="H661:H724" si="33">+E661-G661</f>
        <v>2656.9666666666667</v>
      </c>
    </row>
    <row r="662" spans="1:8" ht="25.5" x14ac:dyDescent="0.25">
      <c r="A662" s="10">
        <v>44538</v>
      </c>
      <c r="B662" s="18" t="s">
        <v>19</v>
      </c>
      <c r="C662" s="17">
        <v>1</v>
      </c>
      <c r="D662" s="11" t="s">
        <v>101</v>
      </c>
      <c r="E662" s="20">
        <v>4554.8</v>
      </c>
      <c r="F662" s="13">
        <f t="shared" si="32"/>
        <v>75.913333333333341</v>
      </c>
      <c r="G662" s="13">
        <f t="shared" si="31"/>
        <v>1897.8333333333335</v>
      </c>
      <c r="H662" s="15">
        <f t="shared" si="33"/>
        <v>2656.9666666666667</v>
      </c>
    </row>
    <row r="663" spans="1:8" ht="25.5" x14ac:dyDescent="0.25">
      <c r="A663" s="10">
        <v>44538</v>
      </c>
      <c r="B663" s="18" t="s">
        <v>19</v>
      </c>
      <c r="C663" s="17">
        <v>1</v>
      </c>
      <c r="D663" s="11" t="s">
        <v>101</v>
      </c>
      <c r="E663" s="20">
        <v>4554.8</v>
      </c>
      <c r="F663" s="13">
        <f t="shared" si="32"/>
        <v>75.913333333333341</v>
      </c>
      <c r="G663" s="13">
        <f t="shared" si="31"/>
        <v>1897.8333333333335</v>
      </c>
      <c r="H663" s="15">
        <f t="shared" si="33"/>
        <v>2656.9666666666667</v>
      </c>
    </row>
    <row r="664" spans="1:8" ht="25.5" x14ac:dyDescent="0.25">
      <c r="A664" s="10">
        <v>44538</v>
      </c>
      <c r="B664" s="18" t="s">
        <v>19</v>
      </c>
      <c r="C664" s="17">
        <v>1</v>
      </c>
      <c r="D664" s="11" t="s">
        <v>101</v>
      </c>
      <c r="E664" s="20">
        <v>4554.8</v>
      </c>
      <c r="F664" s="13">
        <f t="shared" si="32"/>
        <v>75.913333333333341</v>
      </c>
      <c r="G664" s="13">
        <f t="shared" si="31"/>
        <v>1897.8333333333335</v>
      </c>
      <c r="H664" s="15">
        <f t="shared" si="33"/>
        <v>2656.9666666666667</v>
      </c>
    </row>
    <row r="665" spans="1:8" ht="25.5" x14ac:dyDescent="0.25">
      <c r="A665" s="10">
        <v>44538</v>
      </c>
      <c r="B665" s="18" t="s">
        <v>19</v>
      </c>
      <c r="C665" s="17">
        <v>1</v>
      </c>
      <c r="D665" s="11" t="s">
        <v>101</v>
      </c>
      <c r="E665" s="20">
        <v>4554.8</v>
      </c>
      <c r="F665" s="13">
        <f t="shared" si="32"/>
        <v>75.913333333333341</v>
      </c>
      <c r="G665" s="13">
        <f t="shared" si="31"/>
        <v>1897.8333333333335</v>
      </c>
      <c r="H665" s="15">
        <f t="shared" si="33"/>
        <v>2656.9666666666667</v>
      </c>
    </row>
    <row r="666" spans="1:8" ht="25.5" x14ac:dyDescent="0.25">
      <c r="A666" s="10">
        <v>44538</v>
      </c>
      <c r="B666" s="18" t="s">
        <v>19</v>
      </c>
      <c r="C666" s="17">
        <v>1</v>
      </c>
      <c r="D666" s="11" t="s">
        <v>101</v>
      </c>
      <c r="E666" s="20">
        <v>4554.8</v>
      </c>
      <c r="F666" s="13">
        <f t="shared" si="32"/>
        <v>75.913333333333341</v>
      </c>
      <c r="G666" s="13">
        <f t="shared" si="31"/>
        <v>1897.8333333333335</v>
      </c>
      <c r="H666" s="15">
        <f t="shared" si="33"/>
        <v>2656.9666666666667</v>
      </c>
    </row>
    <row r="667" spans="1:8" ht="25.5" x14ac:dyDescent="0.25">
      <c r="A667" s="10">
        <v>44538</v>
      </c>
      <c r="B667" s="18" t="s">
        <v>19</v>
      </c>
      <c r="C667" s="17">
        <v>1</v>
      </c>
      <c r="D667" s="11" t="s">
        <v>101</v>
      </c>
      <c r="E667" s="20">
        <v>4554.8</v>
      </c>
      <c r="F667" s="13">
        <f t="shared" si="32"/>
        <v>75.913333333333341</v>
      </c>
      <c r="G667" s="13">
        <f t="shared" si="31"/>
        <v>1897.8333333333335</v>
      </c>
      <c r="H667" s="15">
        <f t="shared" si="33"/>
        <v>2656.9666666666667</v>
      </c>
    </row>
    <row r="668" spans="1:8" ht="25.5" x14ac:dyDescent="0.25">
      <c r="A668" s="10">
        <v>44538</v>
      </c>
      <c r="B668" s="18" t="s">
        <v>19</v>
      </c>
      <c r="C668" s="17">
        <v>1</v>
      </c>
      <c r="D668" s="11" t="s">
        <v>101</v>
      </c>
      <c r="E668" s="20">
        <v>4554.8</v>
      </c>
      <c r="F668" s="13">
        <f t="shared" si="32"/>
        <v>75.913333333333341</v>
      </c>
      <c r="G668" s="13">
        <f t="shared" si="31"/>
        <v>1897.8333333333335</v>
      </c>
      <c r="H668" s="15">
        <f t="shared" si="33"/>
        <v>2656.9666666666667</v>
      </c>
    </row>
    <row r="669" spans="1:8" ht="25.5" x14ac:dyDescent="0.25">
      <c r="A669" s="10">
        <v>44538</v>
      </c>
      <c r="B669" s="18" t="s">
        <v>19</v>
      </c>
      <c r="C669" s="17">
        <v>1</v>
      </c>
      <c r="D669" s="11" t="s">
        <v>101</v>
      </c>
      <c r="E669" s="20">
        <v>4554.8</v>
      </c>
      <c r="F669" s="13">
        <f t="shared" si="32"/>
        <v>75.913333333333341</v>
      </c>
      <c r="G669" s="13">
        <f t="shared" si="31"/>
        <v>1897.8333333333335</v>
      </c>
      <c r="H669" s="15">
        <f t="shared" si="33"/>
        <v>2656.9666666666667</v>
      </c>
    </row>
    <row r="670" spans="1:8" ht="25.5" x14ac:dyDescent="0.25">
      <c r="A670" s="10">
        <v>44538</v>
      </c>
      <c r="B670" s="18" t="s">
        <v>19</v>
      </c>
      <c r="C670" s="17">
        <v>1</v>
      </c>
      <c r="D670" s="11" t="s">
        <v>101</v>
      </c>
      <c r="E670" s="20">
        <v>4554.8</v>
      </c>
      <c r="F670" s="13">
        <f t="shared" si="32"/>
        <v>75.913333333333341</v>
      </c>
      <c r="G670" s="13">
        <f t="shared" si="31"/>
        <v>1897.8333333333335</v>
      </c>
      <c r="H670" s="15">
        <f t="shared" si="33"/>
        <v>2656.9666666666667</v>
      </c>
    </row>
    <row r="671" spans="1:8" ht="25.5" x14ac:dyDescent="0.25">
      <c r="A671" s="10">
        <v>44543</v>
      </c>
      <c r="B671" s="18" t="s">
        <v>102</v>
      </c>
      <c r="C671" s="17">
        <v>1</v>
      </c>
      <c r="D671" s="11" t="s">
        <v>103</v>
      </c>
      <c r="E671" s="20">
        <v>6313</v>
      </c>
      <c r="F671" s="13">
        <f t="shared" si="32"/>
        <v>105.21666666666667</v>
      </c>
      <c r="G671" s="13">
        <f t="shared" si="31"/>
        <v>2630.4166666666665</v>
      </c>
      <c r="H671" s="15">
        <f t="shared" si="33"/>
        <v>3682.5833333333335</v>
      </c>
    </row>
    <row r="672" spans="1:8" ht="25.5" x14ac:dyDescent="0.25">
      <c r="A672" s="10">
        <v>44543</v>
      </c>
      <c r="B672" s="18" t="s">
        <v>102</v>
      </c>
      <c r="C672" s="17">
        <v>1</v>
      </c>
      <c r="D672" s="11" t="s">
        <v>103</v>
      </c>
      <c r="E672" s="20">
        <v>6313</v>
      </c>
      <c r="F672" s="13">
        <f t="shared" si="32"/>
        <v>105.21666666666667</v>
      </c>
      <c r="G672" s="13">
        <f t="shared" si="31"/>
        <v>2630.4166666666665</v>
      </c>
      <c r="H672" s="15">
        <f t="shared" si="33"/>
        <v>3682.5833333333335</v>
      </c>
    </row>
    <row r="673" spans="1:8" ht="25.5" x14ac:dyDescent="0.25">
      <c r="A673" s="10">
        <v>44543</v>
      </c>
      <c r="B673" s="18" t="s">
        <v>102</v>
      </c>
      <c r="C673" s="17">
        <v>1</v>
      </c>
      <c r="D673" s="11" t="s">
        <v>103</v>
      </c>
      <c r="E673" s="20">
        <v>6313</v>
      </c>
      <c r="F673" s="13">
        <f t="shared" si="32"/>
        <v>105.21666666666667</v>
      </c>
      <c r="G673" s="13">
        <f t="shared" si="31"/>
        <v>2630.4166666666665</v>
      </c>
      <c r="H673" s="15">
        <f t="shared" si="33"/>
        <v>3682.5833333333335</v>
      </c>
    </row>
    <row r="674" spans="1:8" ht="25.5" x14ac:dyDescent="0.25">
      <c r="A674" s="10">
        <v>44543</v>
      </c>
      <c r="B674" s="18" t="s">
        <v>102</v>
      </c>
      <c r="C674" s="17">
        <v>1</v>
      </c>
      <c r="D674" s="11" t="s">
        <v>103</v>
      </c>
      <c r="E674" s="20">
        <v>6313</v>
      </c>
      <c r="F674" s="13">
        <f t="shared" si="32"/>
        <v>105.21666666666667</v>
      </c>
      <c r="G674" s="13">
        <f t="shared" si="31"/>
        <v>2630.4166666666665</v>
      </c>
      <c r="H674" s="15">
        <f t="shared" si="33"/>
        <v>3682.5833333333335</v>
      </c>
    </row>
    <row r="675" spans="1:8" ht="51" x14ac:dyDescent="0.25">
      <c r="A675" s="10">
        <v>44545</v>
      </c>
      <c r="B675" s="18" t="s">
        <v>102</v>
      </c>
      <c r="C675" s="17">
        <v>1</v>
      </c>
      <c r="D675" s="11" t="s">
        <v>104</v>
      </c>
      <c r="E675" s="20">
        <v>569645.77</v>
      </c>
      <c r="F675" s="13">
        <f t="shared" si="32"/>
        <v>9494.0961666666662</v>
      </c>
      <c r="G675" s="13">
        <f t="shared" si="31"/>
        <v>237352.40416666665</v>
      </c>
      <c r="H675" s="15">
        <f t="shared" si="33"/>
        <v>332293.36583333334</v>
      </c>
    </row>
    <row r="676" spans="1:8" ht="51" x14ac:dyDescent="0.25">
      <c r="A676" s="10">
        <v>44545</v>
      </c>
      <c r="B676" s="18" t="s">
        <v>102</v>
      </c>
      <c r="C676" s="17">
        <v>1</v>
      </c>
      <c r="D676" s="11" t="s">
        <v>104</v>
      </c>
      <c r="E676" s="20">
        <v>569645.77</v>
      </c>
      <c r="F676" s="13">
        <f t="shared" si="32"/>
        <v>9494.0961666666662</v>
      </c>
      <c r="G676" s="13">
        <f t="shared" si="31"/>
        <v>237352.40416666665</v>
      </c>
      <c r="H676" s="15">
        <f t="shared" si="33"/>
        <v>332293.36583333334</v>
      </c>
    </row>
    <row r="677" spans="1:8" x14ac:dyDescent="0.25">
      <c r="A677" s="10">
        <v>44545</v>
      </c>
      <c r="B677" s="18" t="s">
        <v>102</v>
      </c>
      <c r="C677" s="17">
        <v>1</v>
      </c>
      <c r="D677" s="11" t="s">
        <v>105</v>
      </c>
      <c r="E677" s="20">
        <v>80750.31</v>
      </c>
      <c r="F677" s="13">
        <f t="shared" si="32"/>
        <v>1345.8385000000001</v>
      </c>
      <c r="G677" s="13">
        <f t="shared" si="31"/>
        <v>33645.962500000001</v>
      </c>
      <c r="H677" s="15">
        <f t="shared" si="33"/>
        <v>47104.347499999996</v>
      </c>
    </row>
    <row r="678" spans="1:8" x14ac:dyDescent="0.25">
      <c r="A678" s="10">
        <v>44545</v>
      </c>
      <c r="B678" s="18" t="s">
        <v>102</v>
      </c>
      <c r="C678" s="17">
        <v>1</v>
      </c>
      <c r="D678" s="11" t="s">
        <v>105</v>
      </c>
      <c r="E678" s="20">
        <v>80750.31</v>
      </c>
      <c r="F678" s="13">
        <f t="shared" si="32"/>
        <v>1345.8385000000001</v>
      </c>
      <c r="G678" s="13">
        <f t="shared" si="31"/>
        <v>33645.962500000001</v>
      </c>
      <c r="H678" s="15">
        <f t="shared" si="33"/>
        <v>47104.347499999996</v>
      </c>
    </row>
    <row r="679" spans="1:8" ht="25.5" x14ac:dyDescent="0.25">
      <c r="A679" s="10">
        <v>44545</v>
      </c>
      <c r="B679" s="18" t="s">
        <v>102</v>
      </c>
      <c r="C679" s="17">
        <v>1</v>
      </c>
      <c r="D679" s="11" t="s">
        <v>106</v>
      </c>
      <c r="E679" s="20">
        <v>114389.5</v>
      </c>
      <c r="F679" s="13">
        <f t="shared" si="32"/>
        <v>1906.4916666666666</v>
      </c>
      <c r="G679" s="13">
        <f t="shared" si="31"/>
        <v>47662.291666666664</v>
      </c>
      <c r="H679" s="15">
        <f t="shared" si="33"/>
        <v>66727.208333333343</v>
      </c>
    </row>
    <row r="680" spans="1:8" ht="38.25" x14ac:dyDescent="0.25">
      <c r="A680" s="10">
        <v>44545</v>
      </c>
      <c r="B680" s="18" t="s">
        <v>102</v>
      </c>
      <c r="C680" s="17">
        <v>1</v>
      </c>
      <c r="D680" s="11" t="s">
        <v>107</v>
      </c>
      <c r="E680" s="20">
        <v>77446.740000000005</v>
      </c>
      <c r="F680" s="13">
        <f t="shared" si="32"/>
        <v>1290.779</v>
      </c>
      <c r="G680" s="13">
        <f t="shared" si="31"/>
        <v>32269.474999999999</v>
      </c>
      <c r="H680" s="15">
        <f t="shared" si="33"/>
        <v>45177.265000000007</v>
      </c>
    </row>
    <row r="681" spans="1:8" ht="38.25" x14ac:dyDescent="0.25">
      <c r="A681" s="10">
        <v>44545</v>
      </c>
      <c r="B681" s="18" t="s">
        <v>102</v>
      </c>
      <c r="C681" s="17">
        <v>1</v>
      </c>
      <c r="D681" s="11" t="s">
        <v>107</v>
      </c>
      <c r="E681" s="20">
        <v>77446.740000000005</v>
      </c>
      <c r="F681" s="13">
        <f t="shared" si="32"/>
        <v>1290.779</v>
      </c>
      <c r="G681" s="13">
        <f t="shared" si="31"/>
        <v>32269.474999999999</v>
      </c>
      <c r="H681" s="15">
        <f t="shared" si="33"/>
        <v>45177.265000000007</v>
      </c>
    </row>
    <row r="682" spans="1:8" ht="38.25" x14ac:dyDescent="0.25">
      <c r="A682" s="10">
        <v>44545</v>
      </c>
      <c r="B682" s="18" t="s">
        <v>102</v>
      </c>
      <c r="C682" s="17">
        <v>1</v>
      </c>
      <c r="D682" s="11" t="s">
        <v>107</v>
      </c>
      <c r="E682" s="20">
        <v>77446.740000000005</v>
      </c>
      <c r="F682" s="13">
        <f t="shared" si="32"/>
        <v>1290.779</v>
      </c>
      <c r="G682" s="13">
        <f t="shared" si="31"/>
        <v>32269.474999999999</v>
      </c>
      <c r="H682" s="15">
        <f t="shared" si="33"/>
        <v>45177.265000000007</v>
      </c>
    </row>
    <row r="683" spans="1:8" ht="38.25" x14ac:dyDescent="0.25">
      <c r="A683" s="10">
        <v>44545</v>
      </c>
      <c r="B683" s="18" t="s">
        <v>102</v>
      </c>
      <c r="C683" s="17">
        <v>1</v>
      </c>
      <c r="D683" s="11" t="s">
        <v>107</v>
      </c>
      <c r="E683" s="20">
        <v>77446.740000000005</v>
      </c>
      <c r="F683" s="13">
        <f t="shared" si="32"/>
        <v>1290.779</v>
      </c>
      <c r="G683" s="13">
        <f t="shared" si="31"/>
        <v>32269.474999999999</v>
      </c>
      <c r="H683" s="15">
        <f t="shared" si="33"/>
        <v>45177.265000000007</v>
      </c>
    </row>
    <row r="684" spans="1:8" ht="38.25" x14ac:dyDescent="0.25">
      <c r="A684" s="10">
        <v>44545</v>
      </c>
      <c r="B684" s="18" t="s">
        <v>102</v>
      </c>
      <c r="C684" s="17">
        <v>1</v>
      </c>
      <c r="D684" s="11" t="s">
        <v>107</v>
      </c>
      <c r="E684" s="20">
        <v>77446.740000000005</v>
      </c>
      <c r="F684" s="13">
        <f t="shared" si="32"/>
        <v>1290.779</v>
      </c>
      <c r="G684" s="13">
        <f t="shared" si="31"/>
        <v>32269.474999999999</v>
      </c>
      <c r="H684" s="15">
        <f t="shared" si="33"/>
        <v>45177.265000000007</v>
      </c>
    </row>
    <row r="685" spans="1:8" ht="38.25" x14ac:dyDescent="0.25">
      <c r="A685" s="10">
        <v>44545</v>
      </c>
      <c r="B685" s="18" t="s">
        <v>102</v>
      </c>
      <c r="C685" s="17">
        <v>1</v>
      </c>
      <c r="D685" s="11" t="s">
        <v>107</v>
      </c>
      <c r="E685" s="20">
        <v>77446.740000000005</v>
      </c>
      <c r="F685" s="13">
        <f t="shared" si="32"/>
        <v>1290.779</v>
      </c>
      <c r="G685" s="13">
        <f t="shared" si="31"/>
        <v>32269.474999999999</v>
      </c>
      <c r="H685" s="15">
        <f t="shared" si="33"/>
        <v>45177.265000000007</v>
      </c>
    </row>
    <row r="686" spans="1:8" ht="38.25" x14ac:dyDescent="0.25">
      <c r="A686" s="10">
        <v>44545</v>
      </c>
      <c r="B686" s="18" t="s">
        <v>102</v>
      </c>
      <c r="C686" s="17">
        <v>1</v>
      </c>
      <c r="D686" s="11" t="s">
        <v>107</v>
      </c>
      <c r="E686" s="20">
        <v>77446.740000000005</v>
      </c>
      <c r="F686" s="13">
        <f t="shared" si="32"/>
        <v>1290.779</v>
      </c>
      <c r="G686" s="13">
        <f t="shared" si="31"/>
        <v>32269.474999999999</v>
      </c>
      <c r="H686" s="15">
        <f t="shared" si="33"/>
        <v>45177.265000000007</v>
      </c>
    </row>
    <row r="687" spans="1:8" ht="38.25" x14ac:dyDescent="0.25">
      <c r="A687" s="10">
        <v>44545</v>
      </c>
      <c r="B687" s="18" t="s">
        <v>102</v>
      </c>
      <c r="C687" s="17">
        <v>1</v>
      </c>
      <c r="D687" s="11" t="s">
        <v>107</v>
      </c>
      <c r="E687" s="20">
        <v>77446.740000000005</v>
      </c>
      <c r="F687" s="13">
        <f t="shared" si="32"/>
        <v>1290.779</v>
      </c>
      <c r="G687" s="13">
        <f t="shared" si="31"/>
        <v>32269.474999999999</v>
      </c>
      <c r="H687" s="15">
        <f t="shared" si="33"/>
        <v>45177.265000000007</v>
      </c>
    </row>
    <row r="688" spans="1:8" ht="38.25" x14ac:dyDescent="0.25">
      <c r="A688" s="10">
        <v>44545</v>
      </c>
      <c r="B688" s="18" t="s">
        <v>102</v>
      </c>
      <c r="C688" s="17">
        <v>1</v>
      </c>
      <c r="D688" s="11" t="s">
        <v>107</v>
      </c>
      <c r="E688" s="20">
        <v>77446.740000000005</v>
      </c>
      <c r="F688" s="13">
        <f t="shared" si="32"/>
        <v>1290.779</v>
      </c>
      <c r="G688" s="13">
        <f t="shared" si="31"/>
        <v>32269.474999999999</v>
      </c>
      <c r="H688" s="15">
        <f t="shared" si="33"/>
        <v>45177.265000000007</v>
      </c>
    </row>
    <row r="689" spans="1:8" ht="38.25" x14ac:dyDescent="0.25">
      <c r="A689" s="10">
        <v>44545</v>
      </c>
      <c r="B689" s="18" t="s">
        <v>102</v>
      </c>
      <c r="C689" s="17">
        <v>1</v>
      </c>
      <c r="D689" s="11" t="s">
        <v>107</v>
      </c>
      <c r="E689" s="20">
        <v>77446.740000000005</v>
      </c>
      <c r="F689" s="13">
        <f t="shared" si="32"/>
        <v>1290.779</v>
      </c>
      <c r="G689" s="13">
        <f t="shared" ref="G689:G752" si="34">+F689*25</f>
        <v>32269.474999999999</v>
      </c>
      <c r="H689" s="15">
        <f t="shared" si="33"/>
        <v>45177.265000000007</v>
      </c>
    </row>
    <row r="690" spans="1:8" ht="38.25" x14ac:dyDescent="0.25">
      <c r="A690" s="10">
        <v>44545</v>
      </c>
      <c r="B690" s="18" t="s">
        <v>102</v>
      </c>
      <c r="C690" s="17">
        <v>1</v>
      </c>
      <c r="D690" s="11" t="s">
        <v>107</v>
      </c>
      <c r="E690" s="20">
        <v>77446.740000000005</v>
      </c>
      <c r="F690" s="13">
        <f t="shared" si="32"/>
        <v>1290.779</v>
      </c>
      <c r="G690" s="13">
        <f t="shared" si="34"/>
        <v>32269.474999999999</v>
      </c>
      <c r="H690" s="15">
        <f t="shared" si="33"/>
        <v>45177.265000000007</v>
      </c>
    </row>
    <row r="691" spans="1:8" ht="38.25" x14ac:dyDescent="0.25">
      <c r="A691" s="10">
        <v>44545</v>
      </c>
      <c r="B691" s="18" t="s">
        <v>102</v>
      </c>
      <c r="C691" s="17">
        <v>1</v>
      </c>
      <c r="D691" s="11" t="s">
        <v>107</v>
      </c>
      <c r="E691" s="20">
        <v>77446.740000000005</v>
      </c>
      <c r="F691" s="13">
        <f t="shared" si="32"/>
        <v>1290.779</v>
      </c>
      <c r="G691" s="13">
        <f t="shared" si="34"/>
        <v>32269.474999999999</v>
      </c>
      <c r="H691" s="15">
        <f t="shared" si="33"/>
        <v>45177.265000000007</v>
      </c>
    </row>
    <row r="692" spans="1:8" ht="38.25" x14ac:dyDescent="0.25">
      <c r="A692" s="10">
        <v>44545</v>
      </c>
      <c r="B692" s="18" t="s">
        <v>102</v>
      </c>
      <c r="C692" s="17">
        <v>1</v>
      </c>
      <c r="D692" s="11" t="s">
        <v>107</v>
      </c>
      <c r="E692" s="20">
        <v>77446.740000000005</v>
      </c>
      <c r="F692" s="13">
        <f t="shared" si="32"/>
        <v>1290.779</v>
      </c>
      <c r="G692" s="13">
        <f t="shared" si="34"/>
        <v>32269.474999999999</v>
      </c>
      <c r="H692" s="15">
        <f t="shared" si="33"/>
        <v>45177.265000000007</v>
      </c>
    </row>
    <row r="693" spans="1:8" ht="38.25" x14ac:dyDescent="0.25">
      <c r="A693" s="10">
        <v>44545</v>
      </c>
      <c r="B693" s="18" t="s">
        <v>102</v>
      </c>
      <c r="C693" s="17">
        <v>1</v>
      </c>
      <c r="D693" s="11" t="s">
        <v>107</v>
      </c>
      <c r="E693" s="20">
        <v>77446.740000000005</v>
      </c>
      <c r="F693" s="13">
        <f t="shared" si="32"/>
        <v>1290.779</v>
      </c>
      <c r="G693" s="13">
        <f t="shared" si="34"/>
        <v>32269.474999999999</v>
      </c>
      <c r="H693" s="15">
        <f t="shared" si="33"/>
        <v>45177.265000000007</v>
      </c>
    </row>
    <row r="694" spans="1:8" ht="38.25" x14ac:dyDescent="0.25">
      <c r="A694" s="10">
        <v>44545</v>
      </c>
      <c r="B694" s="18" t="s">
        <v>102</v>
      </c>
      <c r="C694" s="17">
        <v>1</v>
      </c>
      <c r="D694" s="11" t="s">
        <v>107</v>
      </c>
      <c r="E694" s="20">
        <v>77446.740000000005</v>
      </c>
      <c r="F694" s="13">
        <f t="shared" si="32"/>
        <v>1290.779</v>
      </c>
      <c r="G694" s="13">
        <f t="shared" si="34"/>
        <v>32269.474999999999</v>
      </c>
      <c r="H694" s="15">
        <f t="shared" si="33"/>
        <v>45177.265000000007</v>
      </c>
    </row>
    <row r="695" spans="1:8" ht="38.25" x14ac:dyDescent="0.25">
      <c r="A695" s="10">
        <v>44545</v>
      </c>
      <c r="B695" s="18" t="s">
        <v>102</v>
      </c>
      <c r="C695" s="17">
        <v>1</v>
      </c>
      <c r="D695" s="11" t="s">
        <v>107</v>
      </c>
      <c r="E695" s="20">
        <v>77446.740000000005</v>
      </c>
      <c r="F695" s="13">
        <f t="shared" si="32"/>
        <v>1290.779</v>
      </c>
      <c r="G695" s="13">
        <f t="shared" si="34"/>
        <v>32269.474999999999</v>
      </c>
      <c r="H695" s="15">
        <f t="shared" si="33"/>
        <v>45177.265000000007</v>
      </c>
    </row>
    <row r="696" spans="1:8" ht="38.25" x14ac:dyDescent="0.25">
      <c r="A696" s="10">
        <v>44545</v>
      </c>
      <c r="B696" s="18" t="s">
        <v>102</v>
      </c>
      <c r="C696" s="17">
        <v>1</v>
      </c>
      <c r="D696" s="11" t="s">
        <v>107</v>
      </c>
      <c r="E696" s="20">
        <v>77446.740000000005</v>
      </c>
      <c r="F696" s="13">
        <f t="shared" si="32"/>
        <v>1290.779</v>
      </c>
      <c r="G696" s="13">
        <f t="shared" si="34"/>
        <v>32269.474999999999</v>
      </c>
      <c r="H696" s="15">
        <f t="shared" si="33"/>
        <v>45177.265000000007</v>
      </c>
    </row>
    <row r="697" spans="1:8" ht="38.25" x14ac:dyDescent="0.25">
      <c r="A697" s="10">
        <v>44545</v>
      </c>
      <c r="B697" s="18" t="s">
        <v>102</v>
      </c>
      <c r="C697" s="17">
        <v>1</v>
      </c>
      <c r="D697" s="11" t="s">
        <v>107</v>
      </c>
      <c r="E697" s="20">
        <v>77446.740000000005</v>
      </c>
      <c r="F697" s="13">
        <f t="shared" si="32"/>
        <v>1290.779</v>
      </c>
      <c r="G697" s="13">
        <f t="shared" si="34"/>
        <v>32269.474999999999</v>
      </c>
      <c r="H697" s="15">
        <f t="shared" si="33"/>
        <v>45177.265000000007</v>
      </c>
    </row>
    <row r="698" spans="1:8" ht="38.25" x14ac:dyDescent="0.25">
      <c r="A698" s="10">
        <v>44545</v>
      </c>
      <c r="B698" s="18" t="s">
        <v>102</v>
      </c>
      <c r="C698" s="17">
        <v>1</v>
      </c>
      <c r="D698" s="11" t="s">
        <v>107</v>
      </c>
      <c r="E698" s="20">
        <v>77446.740000000005</v>
      </c>
      <c r="F698" s="13">
        <f t="shared" si="32"/>
        <v>1290.779</v>
      </c>
      <c r="G698" s="13">
        <f t="shared" si="34"/>
        <v>32269.474999999999</v>
      </c>
      <c r="H698" s="15">
        <f t="shared" si="33"/>
        <v>45177.265000000007</v>
      </c>
    </row>
    <row r="699" spans="1:8" ht="38.25" x14ac:dyDescent="0.25">
      <c r="A699" s="10">
        <v>44545</v>
      </c>
      <c r="B699" s="18" t="s">
        <v>102</v>
      </c>
      <c r="C699" s="17">
        <v>1</v>
      </c>
      <c r="D699" s="11" t="s">
        <v>107</v>
      </c>
      <c r="E699" s="20">
        <v>77446.740000000005</v>
      </c>
      <c r="F699" s="13">
        <f t="shared" si="32"/>
        <v>1290.779</v>
      </c>
      <c r="G699" s="13">
        <f t="shared" si="34"/>
        <v>32269.474999999999</v>
      </c>
      <c r="H699" s="15">
        <f t="shared" si="33"/>
        <v>45177.265000000007</v>
      </c>
    </row>
    <row r="700" spans="1:8" ht="38.25" x14ac:dyDescent="0.25">
      <c r="A700" s="10">
        <v>44545</v>
      </c>
      <c r="B700" s="18" t="s">
        <v>102</v>
      </c>
      <c r="C700" s="17">
        <v>1</v>
      </c>
      <c r="D700" s="11" t="s">
        <v>107</v>
      </c>
      <c r="E700" s="20">
        <v>77446.740000000005</v>
      </c>
      <c r="F700" s="13">
        <f t="shared" si="32"/>
        <v>1290.779</v>
      </c>
      <c r="G700" s="13">
        <f t="shared" si="34"/>
        <v>32269.474999999999</v>
      </c>
      <c r="H700" s="15">
        <f t="shared" si="33"/>
        <v>45177.265000000007</v>
      </c>
    </row>
    <row r="701" spans="1:8" ht="38.25" x14ac:dyDescent="0.25">
      <c r="A701" s="10">
        <v>44545</v>
      </c>
      <c r="B701" s="18" t="s">
        <v>102</v>
      </c>
      <c r="C701" s="17">
        <v>1</v>
      </c>
      <c r="D701" s="11" t="s">
        <v>107</v>
      </c>
      <c r="E701" s="20">
        <v>77446.740000000005</v>
      </c>
      <c r="F701" s="13">
        <f t="shared" si="32"/>
        <v>1290.779</v>
      </c>
      <c r="G701" s="13">
        <f t="shared" si="34"/>
        <v>32269.474999999999</v>
      </c>
      <c r="H701" s="15">
        <f t="shared" si="33"/>
        <v>45177.265000000007</v>
      </c>
    </row>
    <row r="702" spans="1:8" ht="38.25" x14ac:dyDescent="0.25">
      <c r="A702" s="10">
        <v>44545</v>
      </c>
      <c r="B702" s="18" t="s">
        <v>102</v>
      </c>
      <c r="C702" s="17">
        <v>1</v>
      </c>
      <c r="D702" s="11" t="s">
        <v>107</v>
      </c>
      <c r="E702" s="20">
        <v>77446.740000000005</v>
      </c>
      <c r="F702" s="13">
        <f t="shared" si="32"/>
        <v>1290.779</v>
      </c>
      <c r="G702" s="13">
        <f t="shared" si="34"/>
        <v>32269.474999999999</v>
      </c>
      <c r="H702" s="15">
        <f t="shared" si="33"/>
        <v>45177.265000000007</v>
      </c>
    </row>
    <row r="703" spans="1:8" ht="38.25" x14ac:dyDescent="0.25">
      <c r="A703" s="10">
        <v>44545</v>
      </c>
      <c r="B703" s="18" t="s">
        <v>102</v>
      </c>
      <c r="C703" s="17">
        <v>1</v>
      </c>
      <c r="D703" s="11" t="s">
        <v>107</v>
      </c>
      <c r="E703" s="20">
        <v>77446.740000000005</v>
      </c>
      <c r="F703" s="13">
        <f t="shared" si="32"/>
        <v>1290.779</v>
      </c>
      <c r="G703" s="13">
        <f t="shared" si="34"/>
        <v>32269.474999999999</v>
      </c>
      <c r="H703" s="15">
        <f t="shared" si="33"/>
        <v>45177.265000000007</v>
      </c>
    </row>
    <row r="704" spans="1:8" ht="38.25" x14ac:dyDescent="0.25">
      <c r="A704" s="10">
        <v>44545</v>
      </c>
      <c r="B704" s="18" t="s">
        <v>102</v>
      </c>
      <c r="C704" s="17">
        <v>1</v>
      </c>
      <c r="D704" s="11" t="s">
        <v>107</v>
      </c>
      <c r="E704" s="20">
        <v>77446.740000000005</v>
      </c>
      <c r="F704" s="13">
        <f t="shared" si="32"/>
        <v>1290.779</v>
      </c>
      <c r="G704" s="13">
        <f t="shared" si="34"/>
        <v>32269.474999999999</v>
      </c>
      <c r="H704" s="15">
        <f t="shared" si="33"/>
        <v>45177.265000000007</v>
      </c>
    </row>
    <row r="705" spans="1:8" ht="38.25" x14ac:dyDescent="0.25">
      <c r="A705" s="10">
        <v>44545</v>
      </c>
      <c r="B705" s="18" t="s">
        <v>102</v>
      </c>
      <c r="C705" s="17">
        <v>1</v>
      </c>
      <c r="D705" s="11" t="s">
        <v>107</v>
      </c>
      <c r="E705" s="20">
        <v>77446.740000000005</v>
      </c>
      <c r="F705" s="13">
        <f t="shared" si="32"/>
        <v>1290.779</v>
      </c>
      <c r="G705" s="13">
        <f t="shared" si="34"/>
        <v>32269.474999999999</v>
      </c>
      <c r="H705" s="15">
        <f t="shared" si="33"/>
        <v>45177.265000000007</v>
      </c>
    </row>
    <row r="706" spans="1:8" ht="38.25" x14ac:dyDescent="0.25">
      <c r="A706" s="10">
        <v>44545</v>
      </c>
      <c r="B706" s="18" t="s">
        <v>102</v>
      </c>
      <c r="C706" s="17">
        <v>1</v>
      </c>
      <c r="D706" s="11" t="s">
        <v>107</v>
      </c>
      <c r="E706" s="20">
        <v>77446.740000000005</v>
      </c>
      <c r="F706" s="13">
        <f t="shared" si="32"/>
        <v>1290.779</v>
      </c>
      <c r="G706" s="13">
        <f t="shared" si="34"/>
        <v>32269.474999999999</v>
      </c>
      <c r="H706" s="15">
        <f t="shared" si="33"/>
        <v>45177.265000000007</v>
      </c>
    </row>
    <row r="707" spans="1:8" ht="38.25" x14ac:dyDescent="0.25">
      <c r="A707" s="10">
        <v>44545</v>
      </c>
      <c r="B707" s="18" t="s">
        <v>102</v>
      </c>
      <c r="C707" s="17">
        <v>1</v>
      </c>
      <c r="D707" s="11" t="s">
        <v>107</v>
      </c>
      <c r="E707" s="20">
        <v>77446.740000000005</v>
      </c>
      <c r="F707" s="13">
        <f t="shared" si="32"/>
        <v>1290.779</v>
      </c>
      <c r="G707" s="13">
        <f t="shared" si="34"/>
        <v>32269.474999999999</v>
      </c>
      <c r="H707" s="15">
        <f t="shared" si="33"/>
        <v>45177.265000000007</v>
      </c>
    </row>
    <row r="708" spans="1:8" ht="38.25" x14ac:dyDescent="0.25">
      <c r="A708" s="10">
        <v>44545</v>
      </c>
      <c r="B708" s="18" t="s">
        <v>102</v>
      </c>
      <c r="C708" s="17">
        <v>1</v>
      </c>
      <c r="D708" s="11" t="s">
        <v>107</v>
      </c>
      <c r="E708" s="20">
        <v>77446.740000000005</v>
      </c>
      <c r="F708" s="13">
        <f t="shared" si="32"/>
        <v>1290.779</v>
      </c>
      <c r="G708" s="13">
        <f t="shared" si="34"/>
        <v>32269.474999999999</v>
      </c>
      <c r="H708" s="15">
        <f t="shared" si="33"/>
        <v>45177.265000000007</v>
      </c>
    </row>
    <row r="709" spans="1:8" ht="38.25" x14ac:dyDescent="0.25">
      <c r="A709" s="10">
        <v>44545</v>
      </c>
      <c r="B709" s="18" t="s">
        <v>102</v>
      </c>
      <c r="C709" s="17">
        <v>1</v>
      </c>
      <c r="D709" s="11" t="s">
        <v>107</v>
      </c>
      <c r="E709" s="20">
        <v>77446.740000000005</v>
      </c>
      <c r="F709" s="13">
        <f t="shared" si="32"/>
        <v>1290.779</v>
      </c>
      <c r="G709" s="13">
        <f t="shared" si="34"/>
        <v>32269.474999999999</v>
      </c>
      <c r="H709" s="15">
        <f t="shared" si="33"/>
        <v>45177.265000000007</v>
      </c>
    </row>
    <row r="710" spans="1:8" ht="25.5" x14ac:dyDescent="0.25">
      <c r="A710" s="10">
        <v>44545</v>
      </c>
      <c r="B710" s="18" t="s">
        <v>102</v>
      </c>
      <c r="C710" s="17">
        <v>1</v>
      </c>
      <c r="D710" s="11" t="s">
        <v>108</v>
      </c>
      <c r="E710" s="20">
        <v>86527.039999999994</v>
      </c>
      <c r="F710" s="13">
        <f t="shared" si="32"/>
        <v>1442.1173333333331</v>
      </c>
      <c r="G710" s="13">
        <f t="shared" si="34"/>
        <v>36052.933333333327</v>
      </c>
      <c r="H710" s="15">
        <f t="shared" si="33"/>
        <v>50474.106666666667</v>
      </c>
    </row>
    <row r="711" spans="1:8" ht="25.5" x14ac:dyDescent="0.25">
      <c r="A711" s="10">
        <v>44545</v>
      </c>
      <c r="B711" s="18" t="s">
        <v>102</v>
      </c>
      <c r="C711" s="17">
        <v>1</v>
      </c>
      <c r="D711" s="11" t="s">
        <v>108</v>
      </c>
      <c r="E711" s="20">
        <v>86527.039999999994</v>
      </c>
      <c r="F711" s="13">
        <f t="shared" si="32"/>
        <v>1442.1173333333331</v>
      </c>
      <c r="G711" s="13">
        <f t="shared" si="34"/>
        <v>36052.933333333327</v>
      </c>
      <c r="H711" s="15">
        <f t="shared" si="33"/>
        <v>50474.106666666667</v>
      </c>
    </row>
    <row r="712" spans="1:8" ht="25.5" x14ac:dyDescent="0.25">
      <c r="A712" s="10">
        <v>44545</v>
      </c>
      <c r="B712" s="18" t="s">
        <v>102</v>
      </c>
      <c r="C712" s="17">
        <v>1</v>
      </c>
      <c r="D712" s="11" t="s">
        <v>108</v>
      </c>
      <c r="E712" s="20">
        <v>86527.039999999994</v>
      </c>
      <c r="F712" s="13">
        <f t="shared" si="32"/>
        <v>1442.1173333333331</v>
      </c>
      <c r="G712" s="13">
        <f t="shared" si="34"/>
        <v>36052.933333333327</v>
      </c>
      <c r="H712" s="15">
        <f t="shared" si="33"/>
        <v>50474.106666666667</v>
      </c>
    </row>
    <row r="713" spans="1:8" ht="25.5" x14ac:dyDescent="0.25">
      <c r="A713" s="10">
        <v>44545</v>
      </c>
      <c r="B713" s="18" t="s">
        <v>102</v>
      </c>
      <c r="C713" s="17">
        <v>1</v>
      </c>
      <c r="D713" s="11" t="s">
        <v>108</v>
      </c>
      <c r="E713" s="20">
        <v>86527.039999999994</v>
      </c>
      <c r="F713" s="13">
        <f t="shared" si="32"/>
        <v>1442.1173333333331</v>
      </c>
      <c r="G713" s="13">
        <f t="shared" si="34"/>
        <v>36052.933333333327</v>
      </c>
      <c r="H713" s="15">
        <f t="shared" si="33"/>
        <v>50474.106666666667</v>
      </c>
    </row>
    <row r="714" spans="1:8" ht="25.5" x14ac:dyDescent="0.25">
      <c r="A714" s="10">
        <v>44545</v>
      </c>
      <c r="B714" s="18" t="s">
        <v>102</v>
      </c>
      <c r="C714" s="17">
        <v>1</v>
      </c>
      <c r="D714" s="11" t="s">
        <v>108</v>
      </c>
      <c r="E714" s="20">
        <v>86527.039999999994</v>
      </c>
      <c r="F714" s="13">
        <f t="shared" si="32"/>
        <v>1442.1173333333331</v>
      </c>
      <c r="G714" s="13">
        <f t="shared" si="34"/>
        <v>36052.933333333327</v>
      </c>
      <c r="H714" s="15">
        <f t="shared" si="33"/>
        <v>50474.106666666667</v>
      </c>
    </row>
    <row r="715" spans="1:8" ht="25.5" x14ac:dyDescent="0.25">
      <c r="A715" s="10">
        <v>44545</v>
      </c>
      <c r="B715" s="18" t="s">
        <v>102</v>
      </c>
      <c r="C715" s="17">
        <v>1</v>
      </c>
      <c r="D715" s="11" t="s">
        <v>108</v>
      </c>
      <c r="E715" s="20">
        <v>86527.039999999994</v>
      </c>
      <c r="F715" s="13">
        <f t="shared" si="32"/>
        <v>1442.1173333333331</v>
      </c>
      <c r="G715" s="13">
        <f t="shared" si="34"/>
        <v>36052.933333333327</v>
      </c>
      <c r="H715" s="15">
        <f t="shared" si="33"/>
        <v>50474.106666666667</v>
      </c>
    </row>
    <row r="716" spans="1:8" ht="25.5" x14ac:dyDescent="0.25">
      <c r="A716" s="10">
        <v>44545</v>
      </c>
      <c r="B716" s="18" t="s">
        <v>102</v>
      </c>
      <c r="C716" s="17">
        <v>1</v>
      </c>
      <c r="D716" s="11" t="s">
        <v>109</v>
      </c>
      <c r="E716" s="20">
        <v>74505.33</v>
      </c>
      <c r="F716" s="13">
        <f t="shared" si="32"/>
        <v>1241.7555</v>
      </c>
      <c r="G716" s="13">
        <f t="shared" si="34"/>
        <v>31043.887500000001</v>
      </c>
      <c r="H716" s="15">
        <f t="shared" si="33"/>
        <v>43461.442500000005</v>
      </c>
    </row>
    <row r="717" spans="1:8" ht="25.5" x14ac:dyDescent="0.25">
      <c r="A717" s="10">
        <v>44545</v>
      </c>
      <c r="B717" s="18" t="s">
        <v>102</v>
      </c>
      <c r="C717" s="17">
        <v>1</v>
      </c>
      <c r="D717" s="11" t="s">
        <v>109</v>
      </c>
      <c r="E717" s="20">
        <v>74505.33</v>
      </c>
      <c r="F717" s="13">
        <f t="shared" si="32"/>
        <v>1241.7555</v>
      </c>
      <c r="G717" s="13">
        <f t="shared" si="34"/>
        <v>31043.887500000001</v>
      </c>
      <c r="H717" s="15">
        <f t="shared" si="33"/>
        <v>43461.442500000005</v>
      </c>
    </row>
    <row r="718" spans="1:8" ht="25.5" x14ac:dyDescent="0.25">
      <c r="A718" s="10">
        <v>44545</v>
      </c>
      <c r="B718" s="18" t="s">
        <v>102</v>
      </c>
      <c r="C718" s="17">
        <v>1</v>
      </c>
      <c r="D718" s="11" t="s">
        <v>109</v>
      </c>
      <c r="E718" s="20">
        <v>74505.33</v>
      </c>
      <c r="F718" s="13">
        <f t="shared" si="32"/>
        <v>1241.7555</v>
      </c>
      <c r="G718" s="13">
        <f t="shared" si="34"/>
        <v>31043.887500000001</v>
      </c>
      <c r="H718" s="15">
        <f t="shared" si="33"/>
        <v>43461.442500000005</v>
      </c>
    </row>
    <row r="719" spans="1:8" ht="25.5" x14ac:dyDescent="0.25">
      <c r="A719" s="10">
        <v>44545</v>
      </c>
      <c r="B719" s="18" t="s">
        <v>102</v>
      </c>
      <c r="C719" s="17">
        <v>1</v>
      </c>
      <c r="D719" s="11" t="s">
        <v>109</v>
      </c>
      <c r="E719" s="20">
        <v>74505.33</v>
      </c>
      <c r="F719" s="13">
        <f t="shared" si="32"/>
        <v>1241.7555</v>
      </c>
      <c r="G719" s="13">
        <f t="shared" si="34"/>
        <v>31043.887500000001</v>
      </c>
      <c r="H719" s="15">
        <f t="shared" si="33"/>
        <v>43461.442500000005</v>
      </c>
    </row>
    <row r="720" spans="1:8" ht="25.5" x14ac:dyDescent="0.25">
      <c r="A720" s="10">
        <v>44545</v>
      </c>
      <c r="B720" s="18" t="s">
        <v>102</v>
      </c>
      <c r="C720" s="17">
        <v>1</v>
      </c>
      <c r="D720" s="11" t="s">
        <v>109</v>
      </c>
      <c r="E720" s="20">
        <v>74505.33</v>
      </c>
      <c r="F720" s="13">
        <f t="shared" si="32"/>
        <v>1241.7555</v>
      </c>
      <c r="G720" s="13">
        <f t="shared" si="34"/>
        <v>31043.887500000001</v>
      </c>
      <c r="H720" s="15">
        <f t="shared" si="33"/>
        <v>43461.442500000005</v>
      </c>
    </row>
    <row r="721" spans="1:8" ht="25.5" x14ac:dyDescent="0.25">
      <c r="A721" s="10">
        <v>44545</v>
      </c>
      <c r="B721" s="18" t="s">
        <v>102</v>
      </c>
      <c r="C721" s="17">
        <v>1</v>
      </c>
      <c r="D721" s="11" t="s">
        <v>109</v>
      </c>
      <c r="E721" s="20">
        <v>74505.33</v>
      </c>
      <c r="F721" s="13">
        <f t="shared" si="32"/>
        <v>1241.7555</v>
      </c>
      <c r="G721" s="13">
        <f t="shared" si="34"/>
        <v>31043.887500000001</v>
      </c>
      <c r="H721" s="15">
        <f t="shared" si="33"/>
        <v>43461.442500000005</v>
      </c>
    </row>
    <row r="722" spans="1:8" ht="25.5" x14ac:dyDescent="0.25">
      <c r="A722" s="10">
        <v>44545</v>
      </c>
      <c r="B722" s="18" t="s">
        <v>102</v>
      </c>
      <c r="C722" s="17">
        <v>1</v>
      </c>
      <c r="D722" s="11" t="s">
        <v>109</v>
      </c>
      <c r="E722" s="20">
        <v>74505.33</v>
      </c>
      <c r="F722" s="13">
        <f t="shared" si="32"/>
        <v>1241.7555</v>
      </c>
      <c r="G722" s="13">
        <f t="shared" si="34"/>
        <v>31043.887500000001</v>
      </c>
      <c r="H722" s="15">
        <f t="shared" si="33"/>
        <v>43461.442500000005</v>
      </c>
    </row>
    <row r="723" spans="1:8" ht="25.5" x14ac:dyDescent="0.25">
      <c r="A723" s="10">
        <v>44545</v>
      </c>
      <c r="B723" s="18" t="s">
        <v>102</v>
      </c>
      <c r="C723" s="17">
        <v>1</v>
      </c>
      <c r="D723" s="11" t="s">
        <v>110</v>
      </c>
      <c r="E723" s="20">
        <v>74505.33</v>
      </c>
      <c r="F723" s="13">
        <f t="shared" si="32"/>
        <v>1241.7555</v>
      </c>
      <c r="G723" s="13">
        <f t="shared" si="34"/>
        <v>31043.887500000001</v>
      </c>
      <c r="H723" s="15">
        <f t="shared" si="33"/>
        <v>43461.442500000005</v>
      </c>
    </row>
    <row r="724" spans="1:8" ht="25.5" x14ac:dyDescent="0.25">
      <c r="A724" s="10">
        <v>44545</v>
      </c>
      <c r="B724" s="18" t="s">
        <v>102</v>
      </c>
      <c r="C724" s="17">
        <v>1</v>
      </c>
      <c r="D724" s="11" t="s">
        <v>110</v>
      </c>
      <c r="E724" s="20">
        <v>74505.33</v>
      </c>
      <c r="F724" s="13">
        <f t="shared" si="32"/>
        <v>1241.7555</v>
      </c>
      <c r="G724" s="13">
        <f t="shared" si="34"/>
        <v>31043.887500000001</v>
      </c>
      <c r="H724" s="15">
        <f t="shared" si="33"/>
        <v>43461.442500000005</v>
      </c>
    </row>
    <row r="725" spans="1:8" ht="25.5" x14ac:dyDescent="0.25">
      <c r="A725" s="10">
        <v>44545</v>
      </c>
      <c r="B725" s="18" t="s">
        <v>102</v>
      </c>
      <c r="C725" s="17">
        <v>1</v>
      </c>
      <c r="D725" s="11" t="s">
        <v>110</v>
      </c>
      <c r="E725" s="20">
        <v>74505.33</v>
      </c>
      <c r="F725" s="13">
        <f t="shared" ref="F725:F788" si="35">+E725/60</f>
        <v>1241.7555</v>
      </c>
      <c r="G725" s="13">
        <f t="shared" si="34"/>
        <v>31043.887500000001</v>
      </c>
      <c r="H725" s="15">
        <f t="shared" ref="H725:H788" si="36">+E725-G725</f>
        <v>43461.442500000005</v>
      </c>
    </row>
    <row r="726" spans="1:8" ht="25.5" x14ac:dyDescent="0.25">
      <c r="A726" s="10">
        <v>44545</v>
      </c>
      <c r="B726" s="18" t="s">
        <v>102</v>
      </c>
      <c r="C726" s="17">
        <v>1</v>
      </c>
      <c r="D726" s="11" t="s">
        <v>110</v>
      </c>
      <c r="E726" s="20">
        <v>74505.33</v>
      </c>
      <c r="F726" s="13">
        <f t="shared" si="35"/>
        <v>1241.7555</v>
      </c>
      <c r="G726" s="13">
        <f t="shared" si="34"/>
        <v>31043.887500000001</v>
      </c>
      <c r="H726" s="15">
        <f t="shared" si="36"/>
        <v>43461.442500000005</v>
      </c>
    </row>
    <row r="727" spans="1:8" ht="25.5" x14ac:dyDescent="0.25">
      <c r="A727" s="10">
        <v>44545</v>
      </c>
      <c r="B727" s="18" t="s">
        <v>102</v>
      </c>
      <c r="C727" s="17">
        <v>1</v>
      </c>
      <c r="D727" s="11" t="s">
        <v>110</v>
      </c>
      <c r="E727" s="20">
        <v>74505.33</v>
      </c>
      <c r="F727" s="13">
        <f t="shared" si="35"/>
        <v>1241.7555</v>
      </c>
      <c r="G727" s="13">
        <f t="shared" si="34"/>
        <v>31043.887500000001</v>
      </c>
      <c r="H727" s="15">
        <f t="shared" si="36"/>
        <v>43461.442500000005</v>
      </c>
    </row>
    <row r="728" spans="1:8" ht="25.5" x14ac:dyDescent="0.25">
      <c r="A728" s="10">
        <v>44545</v>
      </c>
      <c r="B728" s="18" t="s">
        <v>102</v>
      </c>
      <c r="C728" s="17">
        <v>1</v>
      </c>
      <c r="D728" s="11" t="s">
        <v>110</v>
      </c>
      <c r="E728" s="20">
        <v>74505.33</v>
      </c>
      <c r="F728" s="13">
        <f t="shared" si="35"/>
        <v>1241.7555</v>
      </c>
      <c r="G728" s="13">
        <f t="shared" si="34"/>
        <v>31043.887500000001</v>
      </c>
      <c r="H728" s="15">
        <f t="shared" si="36"/>
        <v>43461.442500000005</v>
      </c>
    </row>
    <row r="729" spans="1:8" ht="25.5" x14ac:dyDescent="0.25">
      <c r="A729" s="10">
        <v>44545</v>
      </c>
      <c r="B729" s="18" t="s">
        <v>102</v>
      </c>
      <c r="C729" s="17">
        <v>1</v>
      </c>
      <c r="D729" s="11" t="s">
        <v>110</v>
      </c>
      <c r="E729" s="20">
        <v>74505.33</v>
      </c>
      <c r="F729" s="13">
        <f t="shared" si="35"/>
        <v>1241.7555</v>
      </c>
      <c r="G729" s="13">
        <f t="shared" si="34"/>
        <v>31043.887500000001</v>
      </c>
      <c r="H729" s="15">
        <f t="shared" si="36"/>
        <v>43461.442500000005</v>
      </c>
    </row>
    <row r="730" spans="1:8" ht="25.5" x14ac:dyDescent="0.25">
      <c r="A730" s="10">
        <v>44545</v>
      </c>
      <c r="B730" s="18" t="s">
        <v>102</v>
      </c>
      <c r="C730" s="17">
        <v>1</v>
      </c>
      <c r="D730" s="11" t="s">
        <v>110</v>
      </c>
      <c r="E730" s="20">
        <v>74505.33</v>
      </c>
      <c r="F730" s="13">
        <f t="shared" si="35"/>
        <v>1241.7555</v>
      </c>
      <c r="G730" s="13">
        <f t="shared" si="34"/>
        <v>31043.887500000001</v>
      </c>
      <c r="H730" s="15">
        <f t="shared" si="36"/>
        <v>43461.442500000005</v>
      </c>
    </row>
    <row r="731" spans="1:8" x14ac:dyDescent="0.25">
      <c r="A731" s="10">
        <v>44545</v>
      </c>
      <c r="B731" s="18" t="s">
        <v>102</v>
      </c>
      <c r="C731" s="17">
        <v>1</v>
      </c>
      <c r="D731" s="11" t="s">
        <v>111</v>
      </c>
      <c r="E731" s="20">
        <v>15685.7</v>
      </c>
      <c r="F731" s="13">
        <f t="shared" si="35"/>
        <v>261.42833333333334</v>
      </c>
      <c r="G731" s="13">
        <f t="shared" si="34"/>
        <v>6535.7083333333339</v>
      </c>
      <c r="H731" s="15">
        <f t="shared" si="36"/>
        <v>9149.9916666666668</v>
      </c>
    </row>
    <row r="732" spans="1:8" x14ac:dyDescent="0.25">
      <c r="A732" s="10">
        <v>44545</v>
      </c>
      <c r="B732" s="18" t="s">
        <v>102</v>
      </c>
      <c r="C732" s="17">
        <v>1</v>
      </c>
      <c r="D732" s="11" t="s">
        <v>111</v>
      </c>
      <c r="E732" s="20">
        <v>15685.7</v>
      </c>
      <c r="F732" s="13">
        <f t="shared" si="35"/>
        <v>261.42833333333334</v>
      </c>
      <c r="G732" s="13">
        <f t="shared" si="34"/>
        <v>6535.7083333333339</v>
      </c>
      <c r="H732" s="15">
        <f t="shared" si="36"/>
        <v>9149.9916666666668</v>
      </c>
    </row>
    <row r="733" spans="1:8" x14ac:dyDescent="0.25">
      <c r="A733" s="10">
        <v>44545</v>
      </c>
      <c r="B733" s="18" t="s">
        <v>102</v>
      </c>
      <c r="C733" s="17">
        <v>1</v>
      </c>
      <c r="D733" s="11" t="s">
        <v>111</v>
      </c>
      <c r="E733" s="20">
        <v>15685.7</v>
      </c>
      <c r="F733" s="13">
        <f t="shared" si="35"/>
        <v>261.42833333333334</v>
      </c>
      <c r="G733" s="13">
        <f t="shared" si="34"/>
        <v>6535.7083333333339</v>
      </c>
      <c r="H733" s="15">
        <f t="shared" si="36"/>
        <v>9149.9916666666668</v>
      </c>
    </row>
    <row r="734" spans="1:8" x14ac:dyDescent="0.25">
      <c r="A734" s="10">
        <v>44545</v>
      </c>
      <c r="B734" s="18" t="s">
        <v>102</v>
      </c>
      <c r="C734" s="17">
        <v>1</v>
      </c>
      <c r="D734" s="11" t="s">
        <v>111</v>
      </c>
      <c r="E734" s="20">
        <v>15685.7</v>
      </c>
      <c r="F734" s="13">
        <f t="shared" si="35"/>
        <v>261.42833333333334</v>
      </c>
      <c r="G734" s="13">
        <f t="shared" si="34"/>
        <v>6535.7083333333339</v>
      </c>
      <c r="H734" s="15">
        <f t="shared" si="36"/>
        <v>9149.9916666666668</v>
      </c>
    </row>
    <row r="735" spans="1:8" x14ac:dyDescent="0.25">
      <c r="A735" s="10">
        <v>44545</v>
      </c>
      <c r="B735" s="18" t="s">
        <v>102</v>
      </c>
      <c r="C735" s="17">
        <v>1</v>
      </c>
      <c r="D735" s="11" t="s">
        <v>111</v>
      </c>
      <c r="E735" s="20">
        <v>15685.7</v>
      </c>
      <c r="F735" s="13">
        <f t="shared" si="35"/>
        <v>261.42833333333334</v>
      </c>
      <c r="G735" s="13">
        <f t="shared" si="34"/>
        <v>6535.7083333333339</v>
      </c>
      <c r="H735" s="15">
        <f t="shared" si="36"/>
        <v>9149.9916666666668</v>
      </c>
    </row>
    <row r="736" spans="1:8" x14ac:dyDescent="0.25">
      <c r="A736" s="10">
        <v>44545</v>
      </c>
      <c r="B736" s="18" t="s">
        <v>102</v>
      </c>
      <c r="C736" s="17">
        <v>1</v>
      </c>
      <c r="D736" s="11" t="s">
        <v>111</v>
      </c>
      <c r="E736" s="20">
        <v>15685.7</v>
      </c>
      <c r="F736" s="13">
        <f t="shared" si="35"/>
        <v>261.42833333333334</v>
      </c>
      <c r="G736" s="13">
        <f t="shared" si="34"/>
        <v>6535.7083333333339</v>
      </c>
      <c r="H736" s="15">
        <f t="shared" si="36"/>
        <v>9149.9916666666668</v>
      </c>
    </row>
    <row r="737" spans="1:8" x14ac:dyDescent="0.25">
      <c r="A737" s="10">
        <v>44545</v>
      </c>
      <c r="B737" s="18" t="s">
        <v>102</v>
      </c>
      <c r="C737" s="17">
        <v>1</v>
      </c>
      <c r="D737" s="11" t="s">
        <v>111</v>
      </c>
      <c r="E737" s="20">
        <v>15685.7</v>
      </c>
      <c r="F737" s="13">
        <f t="shared" si="35"/>
        <v>261.42833333333334</v>
      </c>
      <c r="G737" s="13">
        <f t="shared" si="34"/>
        <v>6535.7083333333339</v>
      </c>
      <c r="H737" s="15">
        <f t="shared" si="36"/>
        <v>9149.9916666666668</v>
      </c>
    </row>
    <row r="738" spans="1:8" x14ac:dyDescent="0.25">
      <c r="A738" s="10">
        <v>44545</v>
      </c>
      <c r="B738" s="18" t="s">
        <v>102</v>
      </c>
      <c r="C738" s="17">
        <v>1</v>
      </c>
      <c r="D738" s="11" t="s">
        <v>111</v>
      </c>
      <c r="E738" s="20">
        <v>15685.7</v>
      </c>
      <c r="F738" s="13">
        <f t="shared" si="35"/>
        <v>261.42833333333334</v>
      </c>
      <c r="G738" s="13">
        <f t="shared" si="34"/>
        <v>6535.7083333333339</v>
      </c>
      <c r="H738" s="15">
        <f t="shared" si="36"/>
        <v>9149.9916666666668</v>
      </c>
    </row>
    <row r="739" spans="1:8" x14ac:dyDescent="0.25">
      <c r="A739" s="10">
        <v>44545</v>
      </c>
      <c r="B739" s="18" t="s">
        <v>102</v>
      </c>
      <c r="C739" s="17">
        <v>1</v>
      </c>
      <c r="D739" s="11" t="s">
        <v>111</v>
      </c>
      <c r="E739" s="20">
        <v>15685.7</v>
      </c>
      <c r="F739" s="13">
        <f t="shared" si="35"/>
        <v>261.42833333333334</v>
      </c>
      <c r="G739" s="13">
        <f t="shared" si="34"/>
        <v>6535.7083333333339</v>
      </c>
      <c r="H739" s="15">
        <f t="shared" si="36"/>
        <v>9149.9916666666668</v>
      </c>
    </row>
    <row r="740" spans="1:8" x14ac:dyDescent="0.25">
      <c r="A740" s="10">
        <v>44545</v>
      </c>
      <c r="B740" s="18" t="s">
        <v>102</v>
      </c>
      <c r="C740" s="17">
        <v>1</v>
      </c>
      <c r="D740" s="11" t="s">
        <v>111</v>
      </c>
      <c r="E740" s="20">
        <v>15685.7</v>
      </c>
      <c r="F740" s="13">
        <f t="shared" si="35"/>
        <v>261.42833333333334</v>
      </c>
      <c r="G740" s="13">
        <f t="shared" si="34"/>
        <v>6535.7083333333339</v>
      </c>
      <c r="H740" s="15">
        <f t="shared" si="36"/>
        <v>9149.9916666666668</v>
      </c>
    </row>
    <row r="741" spans="1:8" x14ac:dyDescent="0.25">
      <c r="A741" s="10">
        <v>44545</v>
      </c>
      <c r="B741" s="18" t="s">
        <v>102</v>
      </c>
      <c r="C741" s="17">
        <v>1</v>
      </c>
      <c r="D741" s="11" t="s">
        <v>111</v>
      </c>
      <c r="E741" s="20">
        <v>15685.7</v>
      </c>
      <c r="F741" s="13">
        <f t="shared" si="35"/>
        <v>261.42833333333334</v>
      </c>
      <c r="G741" s="13">
        <f t="shared" si="34"/>
        <v>6535.7083333333339</v>
      </c>
      <c r="H741" s="15">
        <f t="shared" si="36"/>
        <v>9149.9916666666668</v>
      </c>
    </row>
    <row r="742" spans="1:8" ht="38.25" x14ac:dyDescent="0.25">
      <c r="A742" s="10">
        <v>44545</v>
      </c>
      <c r="B742" s="18" t="s">
        <v>102</v>
      </c>
      <c r="C742" s="17">
        <v>1</v>
      </c>
      <c r="D742" s="11" t="s">
        <v>112</v>
      </c>
      <c r="E742" s="20">
        <v>14595.41</v>
      </c>
      <c r="F742" s="13">
        <f t="shared" si="35"/>
        <v>243.25683333333333</v>
      </c>
      <c r="G742" s="13">
        <f t="shared" si="34"/>
        <v>6081.4208333333336</v>
      </c>
      <c r="H742" s="15">
        <f t="shared" si="36"/>
        <v>8513.9891666666663</v>
      </c>
    </row>
    <row r="743" spans="1:8" ht="38.25" x14ac:dyDescent="0.25">
      <c r="A743" s="10">
        <v>44545</v>
      </c>
      <c r="B743" s="18" t="s">
        <v>102</v>
      </c>
      <c r="C743" s="17">
        <v>1</v>
      </c>
      <c r="D743" s="11" t="s">
        <v>112</v>
      </c>
      <c r="E743" s="20">
        <v>14595.41</v>
      </c>
      <c r="F743" s="13">
        <f t="shared" si="35"/>
        <v>243.25683333333333</v>
      </c>
      <c r="G743" s="13">
        <f t="shared" si="34"/>
        <v>6081.4208333333336</v>
      </c>
      <c r="H743" s="15">
        <f t="shared" si="36"/>
        <v>8513.9891666666663</v>
      </c>
    </row>
    <row r="744" spans="1:8" ht="38.25" x14ac:dyDescent="0.25">
      <c r="A744" s="10">
        <v>44545</v>
      </c>
      <c r="B744" s="18" t="s">
        <v>102</v>
      </c>
      <c r="C744" s="17">
        <v>1</v>
      </c>
      <c r="D744" s="11" t="s">
        <v>112</v>
      </c>
      <c r="E744" s="20">
        <v>14595.41</v>
      </c>
      <c r="F744" s="13">
        <f t="shared" si="35"/>
        <v>243.25683333333333</v>
      </c>
      <c r="G744" s="13">
        <f t="shared" si="34"/>
        <v>6081.4208333333336</v>
      </c>
      <c r="H744" s="15">
        <f t="shared" si="36"/>
        <v>8513.9891666666663</v>
      </c>
    </row>
    <row r="745" spans="1:8" ht="38.25" x14ac:dyDescent="0.25">
      <c r="A745" s="10">
        <v>44545</v>
      </c>
      <c r="B745" s="18" t="s">
        <v>102</v>
      </c>
      <c r="C745" s="17">
        <v>1</v>
      </c>
      <c r="D745" s="11" t="s">
        <v>112</v>
      </c>
      <c r="E745" s="20">
        <v>14595.41</v>
      </c>
      <c r="F745" s="13">
        <f t="shared" si="35"/>
        <v>243.25683333333333</v>
      </c>
      <c r="G745" s="13">
        <f t="shared" si="34"/>
        <v>6081.4208333333336</v>
      </c>
      <c r="H745" s="15">
        <f t="shared" si="36"/>
        <v>8513.9891666666663</v>
      </c>
    </row>
    <row r="746" spans="1:8" ht="38.25" x14ac:dyDescent="0.25">
      <c r="A746" s="10">
        <v>44545</v>
      </c>
      <c r="B746" s="18" t="s">
        <v>102</v>
      </c>
      <c r="C746" s="17">
        <v>1</v>
      </c>
      <c r="D746" s="11" t="s">
        <v>112</v>
      </c>
      <c r="E746" s="20">
        <v>14595.41</v>
      </c>
      <c r="F746" s="13">
        <f t="shared" si="35"/>
        <v>243.25683333333333</v>
      </c>
      <c r="G746" s="13">
        <f t="shared" si="34"/>
        <v>6081.4208333333336</v>
      </c>
      <c r="H746" s="15">
        <f t="shared" si="36"/>
        <v>8513.9891666666663</v>
      </c>
    </row>
    <row r="747" spans="1:8" ht="38.25" x14ac:dyDescent="0.25">
      <c r="A747" s="10">
        <v>44545</v>
      </c>
      <c r="B747" s="18" t="s">
        <v>102</v>
      </c>
      <c r="C747" s="17">
        <v>1</v>
      </c>
      <c r="D747" s="11" t="s">
        <v>112</v>
      </c>
      <c r="E747" s="20">
        <v>14595.41</v>
      </c>
      <c r="F747" s="13">
        <f t="shared" si="35"/>
        <v>243.25683333333333</v>
      </c>
      <c r="G747" s="13">
        <f t="shared" si="34"/>
        <v>6081.4208333333336</v>
      </c>
      <c r="H747" s="15">
        <f t="shared" si="36"/>
        <v>8513.9891666666663</v>
      </c>
    </row>
    <row r="748" spans="1:8" ht="38.25" x14ac:dyDescent="0.25">
      <c r="A748" s="10">
        <v>44545</v>
      </c>
      <c r="B748" s="18" t="s">
        <v>102</v>
      </c>
      <c r="C748" s="17">
        <v>1</v>
      </c>
      <c r="D748" s="11" t="s">
        <v>112</v>
      </c>
      <c r="E748" s="20">
        <v>14595.41</v>
      </c>
      <c r="F748" s="13">
        <f t="shared" si="35"/>
        <v>243.25683333333333</v>
      </c>
      <c r="G748" s="13">
        <f t="shared" si="34"/>
        <v>6081.4208333333336</v>
      </c>
      <c r="H748" s="15">
        <f t="shared" si="36"/>
        <v>8513.9891666666663</v>
      </c>
    </row>
    <row r="749" spans="1:8" ht="38.25" x14ac:dyDescent="0.25">
      <c r="A749" s="10">
        <v>44545</v>
      </c>
      <c r="B749" s="18" t="s">
        <v>102</v>
      </c>
      <c r="C749" s="17">
        <v>1</v>
      </c>
      <c r="D749" s="11" t="s">
        <v>112</v>
      </c>
      <c r="E749" s="20">
        <v>14595.41</v>
      </c>
      <c r="F749" s="13">
        <f t="shared" si="35"/>
        <v>243.25683333333333</v>
      </c>
      <c r="G749" s="13">
        <f t="shared" si="34"/>
        <v>6081.4208333333336</v>
      </c>
      <c r="H749" s="15">
        <f t="shared" si="36"/>
        <v>8513.9891666666663</v>
      </c>
    </row>
    <row r="750" spans="1:8" ht="38.25" x14ac:dyDescent="0.25">
      <c r="A750" s="10">
        <v>44545</v>
      </c>
      <c r="B750" s="18" t="s">
        <v>102</v>
      </c>
      <c r="C750" s="17">
        <v>1</v>
      </c>
      <c r="D750" s="11" t="s">
        <v>112</v>
      </c>
      <c r="E750" s="20">
        <v>14595.41</v>
      </c>
      <c r="F750" s="13">
        <f t="shared" si="35"/>
        <v>243.25683333333333</v>
      </c>
      <c r="G750" s="13">
        <f t="shared" si="34"/>
        <v>6081.4208333333336</v>
      </c>
      <c r="H750" s="15">
        <f t="shared" si="36"/>
        <v>8513.9891666666663</v>
      </c>
    </row>
    <row r="751" spans="1:8" ht="38.25" x14ac:dyDescent="0.25">
      <c r="A751" s="10">
        <v>44545</v>
      </c>
      <c r="B751" s="18" t="s">
        <v>102</v>
      </c>
      <c r="C751" s="17">
        <v>1</v>
      </c>
      <c r="D751" s="11" t="s">
        <v>112</v>
      </c>
      <c r="E751" s="20">
        <v>14595.41</v>
      </c>
      <c r="F751" s="13">
        <f t="shared" si="35"/>
        <v>243.25683333333333</v>
      </c>
      <c r="G751" s="13">
        <f t="shared" si="34"/>
        <v>6081.4208333333336</v>
      </c>
      <c r="H751" s="15">
        <f t="shared" si="36"/>
        <v>8513.9891666666663</v>
      </c>
    </row>
    <row r="752" spans="1:8" ht="38.25" x14ac:dyDescent="0.25">
      <c r="A752" s="10">
        <v>44545</v>
      </c>
      <c r="B752" s="18" t="s">
        <v>102</v>
      </c>
      <c r="C752" s="17">
        <v>1</v>
      </c>
      <c r="D752" s="11" t="s">
        <v>112</v>
      </c>
      <c r="E752" s="20">
        <v>14595.41</v>
      </c>
      <c r="F752" s="13">
        <f t="shared" si="35"/>
        <v>243.25683333333333</v>
      </c>
      <c r="G752" s="13">
        <f t="shared" si="34"/>
        <v>6081.4208333333336</v>
      </c>
      <c r="H752" s="15">
        <f t="shared" si="36"/>
        <v>8513.9891666666663</v>
      </c>
    </row>
    <row r="753" spans="1:8" ht="25.5" x14ac:dyDescent="0.25">
      <c r="A753" s="10">
        <v>44545</v>
      </c>
      <c r="B753" s="18" t="s">
        <v>102</v>
      </c>
      <c r="C753" s="17">
        <v>1</v>
      </c>
      <c r="D753" s="11" t="s">
        <v>113</v>
      </c>
      <c r="E753" s="20">
        <v>16130.14</v>
      </c>
      <c r="F753" s="13">
        <f t="shared" si="35"/>
        <v>268.83566666666667</v>
      </c>
      <c r="G753" s="13">
        <f t="shared" ref="G753:G766" si="37">+F753*25</f>
        <v>6720.8916666666664</v>
      </c>
      <c r="H753" s="15">
        <f t="shared" si="36"/>
        <v>9409.248333333333</v>
      </c>
    </row>
    <row r="754" spans="1:8" ht="25.5" x14ac:dyDescent="0.25">
      <c r="A754" s="10">
        <v>44545</v>
      </c>
      <c r="B754" s="18" t="s">
        <v>102</v>
      </c>
      <c r="C754" s="17">
        <v>1</v>
      </c>
      <c r="D754" s="11" t="s">
        <v>113</v>
      </c>
      <c r="E754" s="20">
        <v>16130.14</v>
      </c>
      <c r="F754" s="13">
        <f t="shared" si="35"/>
        <v>268.83566666666667</v>
      </c>
      <c r="G754" s="13">
        <f t="shared" si="37"/>
        <v>6720.8916666666664</v>
      </c>
      <c r="H754" s="15">
        <f t="shared" si="36"/>
        <v>9409.248333333333</v>
      </c>
    </row>
    <row r="755" spans="1:8" ht="25.5" x14ac:dyDescent="0.25">
      <c r="A755" s="10">
        <v>44545</v>
      </c>
      <c r="B755" s="18" t="s">
        <v>102</v>
      </c>
      <c r="C755" s="17">
        <v>1</v>
      </c>
      <c r="D755" s="11" t="s">
        <v>113</v>
      </c>
      <c r="E755" s="20">
        <v>16130.14</v>
      </c>
      <c r="F755" s="13">
        <f t="shared" si="35"/>
        <v>268.83566666666667</v>
      </c>
      <c r="G755" s="13">
        <f t="shared" si="37"/>
        <v>6720.8916666666664</v>
      </c>
      <c r="H755" s="15">
        <f t="shared" si="36"/>
        <v>9409.248333333333</v>
      </c>
    </row>
    <row r="756" spans="1:8" ht="25.5" x14ac:dyDescent="0.25">
      <c r="A756" s="10">
        <v>44545</v>
      </c>
      <c r="B756" s="18" t="s">
        <v>102</v>
      </c>
      <c r="C756" s="17">
        <v>1</v>
      </c>
      <c r="D756" s="11" t="s">
        <v>113</v>
      </c>
      <c r="E756" s="20">
        <v>16130.14</v>
      </c>
      <c r="F756" s="13">
        <f t="shared" si="35"/>
        <v>268.83566666666667</v>
      </c>
      <c r="G756" s="13">
        <f t="shared" si="37"/>
        <v>6720.8916666666664</v>
      </c>
      <c r="H756" s="15">
        <f t="shared" si="36"/>
        <v>9409.248333333333</v>
      </c>
    </row>
    <row r="757" spans="1:8" ht="25.5" x14ac:dyDescent="0.25">
      <c r="A757" s="10">
        <v>44545</v>
      </c>
      <c r="B757" s="18" t="s">
        <v>102</v>
      </c>
      <c r="C757" s="17">
        <v>1</v>
      </c>
      <c r="D757" s="11" t="s">
        <v>113</v>
      </c>
      <c r="E757" s="20">
        <v>16130.14</v>
      </c>
      <c r="F757" s="13">
        <f t="shared" si="35"/>
        <v>268.83566666666667</v>
      </c>
      <c r="G757" s="13">
        <f t="shared" si="37"/>
        <v>6720.8916666666664</v>
      </c>
      <c r="H757" s="15">
        <f t="shared" si="36"/>
        <v>9409.248333333333</v>
      </c>
    </row>
    <row r="758" spans="1:8" ht="25.5" x14ac:dyDescent="0.25">
      <c r="A758" s="10">
        <v>44545</v>
      </c>
      <c r="B758" s="18" t="s">
        <v>102</v>
      </c>
      <c r="C758" s="17">
        <v>1</v>
      </c>
      <c r="D758" s="11" t="s">
        <v>113</v>
      </c>
      <c r="E758" s="20">
        <v>16130.14</v>
      </c>
      <c r="F758" s="13">
        <f t="shared" si="35"/>
        <v>268.83566666666667</v>
      </c>
      <c r="G758" s="13">
        <f t="shared" si="37"/>
        <v>6720.8916666666664</v>
      </c>
      <c r="H758" s="15">
        <f t="shared" si="36"/>
        <v>9409.248333333333</v>
      </c>
    </row>
    <row r="759" spans="1:8" ht="25.5" x14ac:dyDescent="0.25">
      <c r="A759" s="10">
        <v>44545</v>
      </c>
      <c r="B759" s="18" t="s">
        <v>102</v>
      </c>
      <c r="C759" s="17">
        <v>1</v>
      </c>
      <c r="D759" s="11" t="s">
        <v>113</v>
      </c>
      <c r="E759" s="20">
        <v>16130.14</v>
      </c>
      <c r="F759" s="13">
        <f t="shared" si="35"/>
        <v>268.83566666666667</v>
      </c>
      <c r="G759" s="13">
        <f t="shared" si="37"/>
        <v>6720.8916666666664</v>
      </c>
      <c r="H759" s="15">
        <f t="shared" si="36"/>
        <v>9409.248333333333</v>
      </c>
    </row>
    <row r="760" spans="1:8" ht="25.5" x14ac:dyDescent="0.25">
      <c r="A760" s="10">
        <v>44545</v>
      </c>
      <c r="B760" s="18" t="s">
        <v>102</v>
      </c>
      <c r="C760" s="17">
        <v>1</v>
      </c>
      <c r="D760" s="11" t="s">
        <v>113</v>
      </c>
      <c r="E760" s="20">
        <v>16130.14</v>
      </c>
      <c r="F760" s="13">
        <f t="shared" si="35"/>
        <v>268.83566666666667</v>
      </c>
      <c r="G760" s="13">
        <f t="shared" si="37"/>
        <v>6720.8916666666664</v>
      </c>
      <c r="H760" s="15">
        <f t="shared" si="36"/>
        <v>9409.248333333333</v>
      </c>
    </row>
    <row r="761" spans="1:8" ht="25.5" x14ac:dyDescent="0.25">
      <c r="A761" s="10">
        <v>44545</v>
      </c>
      <c r="B761" s="18" t="s">
        <v>102</v>
      </c>
      <c r="C761" s="17">
        <v>1</v>
      </c>
      <c r="D761" s="11" t="s">
        <v>113</v>
      </c>
      <c r="E761" s="20">
        <v>16130.14</v>
      </c>
      <c r="F761" s="13">
        <f t="shared" si="35"/>
        <v>268.83566666666667</v>
      </c>
      <c r="G761" s="13">
        <f t="shared" si="37"/>
        <v>6720.8916666666664</v>
      </c>
      <c r="H761" s="15">
        <f t="shared" si="36"/>
        <v>9409.248333333333</v>
      </c>
    </row>
    <row r="762" spans="1:8" ht="25.5" x14ac:dyDescent="0.25">
      <c r="A762" s="10">
        <v>44545</v>
      </c>
      <c r="B762" s="18" t="s">
        <v>102</v>
      </c>
      <c r="C762" s="17">
        <v>1</v>
      </c>
      <c r="D762" s="11" t="s">
        <v>113</v>
      </c>
      <c r="E762" s="20">
        <v>16130.14</v>
      </c>
      <c r="F762" s="13">
        <f t="shared" si="35"/>
        <v>268.83566666666667</v>
      </c>
      <c r="G762" s="13">
        <f t="shared" si="37"/>
        <v>6720.8916666666664</v>
      </c>
      <c r="H762" s="15">
        <f t="shared" si="36"/>
        <v>9409.248333333333</v>
      </c>
    </row>
    <row r="763" spans="1:8" ht="25.5" x14ac:dyDescent="0.25">
      <c r="A763" s="10">
        <v>44545</v>
      </c>
      <c r="B763" s="18" t="s">
        <v>102</v>
      </c>
      <c r="C763" s="17">
        <v>1</v>
      </c>
      <c r="D763" s="11" t="s">
        <v>113</v>
      </c>
      <c r="E763" s="20">
        <v>16130.14</v>
      </c>
      <c r="F763" s="13">
        <f t="shared" si="35"/>
        <v>268.83566666666667</v>
      </c>
      <c r="G763" s="13">
        <f t="shared" si="37"/>
        <v>6720.8916666666664</v>
      </c>
      <c r="H763" s="15">
        <f t="shared" si="36"/>
        <v>9409.248333333333</v>
      </c>
    </row>
    <row r="764" spans="1:8" ht="25.5" x14ac:dyDescent="0.25">
      <c r="A764" s="10">
        <v>44545</v>
      </c>
      <c r="B764" s="18" t="s">
        <v>102</v>
      </c>
      <c r="C764" s="17">
        <v>1</v>
      </c>
      <c r="D764" s="11" t="s">
        <v>113</v>
      </c>
      <c r="E764" s="20">
        <v>16130.14</v>
      </c>
      <c r="F764" s="13">
        <f t="shared" si="35"/>
        <v>268.83566666666667</v>
      </c>
      <c r="G764" s="13">
        <f t="shared" si="37"/>
        <v>6720.8916666666664</v>
      </c>
      <c r="H764" s="15">
        <f t="shared" si="36"/>
        <v>9409.248333333333</v>
      </c>
    </row>
    <row r="765" spans="1:8" ht="25.5" x14ac:dyDescent="0.25">
      <c r="A765" s="10">
        <v>44545</v>
      </c>
      <c r="B765" s="18" t="s">
        <v>102</v>
      </c>
      <c r="C765" s="17">
        <v>1</v>
      </c>
      <c r="D765" s="11" t="s">
        <v>113</v>
      </c>
      <c r="E765" s="20">
        <v>16130.14</v>
      </c>
      <c r="F765" s="13">
        <f t="shared" si="35"/>
        <v>268.83566666666667</v>
      </c>
      <c r="G765" s="13">
        <f t="shared" si="37"/>
        <v>6720.8916666666664</v>
      </c>
      <c r="H765" s="15">
        <f t="shared" si="36"/>
        <v>9409.248333333333</v>
      </c>
    </row>
    <row r="766" spans="1:8" ht="25.5" x14ac:dyDescent="0.25">
      <c r="A766" s="10">
        <v>44545</v>
      </c>
      <c r="B766" s="18" t="s">
        <v>102</v>
      </c>
      <c r="C766" s="17">
        <v>1</v>
      </c>
      <c r="D766" s="11" t="s">
        <v>113</v>
      </c>
      <c r="E766" s="20">
        <v>16130.14</v>
      </c>
      <c r="F766" s="13">
        <f t="shared" si="35"/>
        <v>268.83566666666667</v>
      </c>
      <c r="G766" s="13">
        <f t="shared" si="37"/>
        <v>6720.8916666666664</v>
      </c>
      <c r="H766" s="15">
        <f t="shared" si="36"/>
        <v>9409.248333333333</v>
      </c>
    </row>
    <row r="767" spans="1:8" ht="25.5" x14ac:dyDescent="0.25">
      <c r="A767" s="26">
        <v>44586</v>
      </c>
      <c r="B767" s="27" t="s">
        <v>114</v>
      </c>
      <c r="C767" s="28">
        <v>1</v>
      </c>
      <c r="D767" s="24" t="s">
        <v>115</v>
      </c>
      <c r="E767" s="29">
        <v>10030</v>
      </c>
      <c r="F767" s="13">
        <f t="shared" si="35"/>
        <v>167.16666666666666</v>
      </c>
      <c r="G767" s="13">
        <f>+F767*23</f>
        <v>3844.833333333333</v>
      </c>
      <c r="H767" s="15">
        <f t="shared" si="36"/>
        <v>6185.166666666667</v>
      </c>
    </row>
    <row r="768" spans="1:8" ht="25.5" x14ac:dyDescent="0.25">
      <c r="A768" s="26">
        <v>44586</v>
      </c>
      <c r="B768" s="27" t="s">
        <v>114</v>
      </c>
      <c r="C768" s="28">
        <v>1</v>
      </c>
      <c r="D768" s="24" t="s">
        <v>115</v>
      </c>
      <c r="E768" s="29">
        <v>10030</v>
      </c>
      <c r="F768" s="13">
        <f t="shared" si="35"/>
        <v>167.16666666666666</v>
      </c>
      <c r="G768" s="13">
        <f t="shared" ref="G768:G774" si="38">+F768*23</f>
        <v>3844.833333333333</v>
      </c>
      <c r="H768" s="15">
        <f t="shared" si="36"/>
        <v>6185.166666666667</v>
      </c>
    </row>
    <row r="769" spans="1:8" ht="25.5" x14ac:dyDescent="0.25">
      <c r="A769" s="26">
        <v>44586</v>
      </c>
      <c r="B769" s="27" t="s">
        <v>114</v>
      </c>
      <c r="C769" s="28">
        <v>1</v>
      </c>
      <c r="D769" s="24" t="s">
        <v>115</v>
      </c>
      <c r="E769" s="29">
        <v>10030</v>
      </c>
      <c r="F769" s="13">
        <f t="shared" si="35"/>
        <v>167.16666666666666</v>
      </c>
      <c r="G769" s="13">
        <f t="shared" si="38"/>
        <v>3844.833333333333</v>
      </c>
      <c r="H769" s="15">
        <f t="shared" si="36"/>
        <v>6185.166666666667</v>
      </c>
    </row>
    <row r="770" spans="1:8" ht="25.5" x14ac:dyDescent="0.25">
      <c r="A770" s="26">
        <v>44586</v>
      </c>
      <c r="B770" s="27" t="s">
        <v>114</v>
      </c>
      <c r="C770" s="28">
        <v>1</v>
      </c>
      <c r="D770" s="24" t="s">
        <v>115</v>
      </c>
      <c r="E770" s="29">
        <v>10030</v>
      </c>
      <c r="F770" s="13">
        <f t="shared" si="35"/>
        <v>167.16666666666666</v>
      </c>
      <c r="G770" s="13">
        <f t="shared" si="38"/>
        <v>3844.833333333333</v>
      </c>
      <c r="H770" s="15">
        <f t="shared" si="36"/>
        <v>6185.166666666667</v>
      </c>
    </row>
    <row r="771" spans="1:8" ht="25.5" x14ac:dyDescent="0.25">
      <c r="A771" s="26">
        <v>44586</v>
      </c>
      <c r="B771" s="27" t="s">
        <v>114</v>
      </c>
      <c r="C771" s="28">
        <v>1</v>
      </c>
      <c r="D771" s="24" t="s">
        <v>115</v>
      </c>
      <c r="E771" s="29">
        <v>10030</v>
      </c>
      <c r="F771" s="13">
        <f t="shared" si="35"/>
        <v>167.16666666666666</v>
      </c>
      <c r="G771" s="13">
        <f t="shared" si="38"/>
        <v>3844.833333333333</v>
      </c>
      <c r="H771" s="15">
        <f t="shared" si="36"/>
        <v>6185.166666666667</v>
      </c>
    </row>
    <row r="772" spans="1:8" ht="25.5" x14ac:dyDescent="0.25">
      <c r="A772" s="26">
        <v>44586</v>
      </c>
      <c r="B772" s="27" t="s">
        <v>114</v>
      </c>
      <c r="C772" s="28">
        <v>1</v>
      </c>
      <c r="D772" s="24" t="s">
        <v>115</v>
      </c>
      <c r="E772" s="29">
        <v>10030</v>
      </c>
      <c r="F772" s="13">
        <f t="shared" si="35"/>
        <v>167.16666666666666</v>
      </c>
      <c r="G772" s="13">
        <f t="shared" si="38"/>
        <v>3844.833333333333</v>
      </c>
      <c r="H772" s="15">
        <f t="shared" si="36"/>
        <v>6185.166666666667</v>
      </c>
    </row>
    <row r="773" spans="1:8" ht="25.5" x14ac:dyDescent="0.25">
      <c r="A773" s="26">
        <v>44586</v>
      </c>
      <c r="B773" s="27" t="s">
        <v>114</v>
      </c>
      <c r="C773" s="28">
        <v>1</v>
      </c>
      <c r="D773" s="24" t="s">
        <v>115</v>
      </c>
      <c r="E773" s="29">
        <v>10030</v>
      </c>
      <c r="F773" s="13">
        <f t="shared" si="35"/>
        <v>167.16666666666666</v>
      </c>
      <c r="G773" s="13">
        <f t="shared" si="38"/>
        <v>3844.833333333333</v>
      </c>
      <c r="H773" s="15">
        <f t="shared" si="36"/>
        <v>6185.166666666667</v>
      </c>
    </row>
    <row r="774" spans="1:8" ht="25.5" x14ac:dyDescent="0.25">
      <c r="A774" s="26">
        <v>44586</v>
      </c>
      <c r="B774" s="27" t="s">
        <v>114</v>
      </c>
      <c r="C774" s="28">
        <v>1</v>
      </c>
      <c r="D774" s="24" t="s">
        <v>115</v>
      </c>
      <c r="E774" s="29">
        <v>10030</v>
      </c>
      <c r="F774" s="13">
        <f t="shared" si="35"/>
        <v>167.16666666666666</v>
      </c>
      <c r="G774" s="13">
        <f t="shared" si="38"/>
        <v>3844.833333333333</v>
      </c>
      <c r="H774" s="15">
        <f t="shared" si="36"/>
        <v>6185.166666666667</v>
      </c>
    </row>
    <row r="775" spans="1:8" ht="89.25" x14ac:dyDescent="0.25">
      <c r="A775" s="26">
        <v>44615</v>
      </c>
      <c r="B775" s="27" t="s">
        <v>116</v>
      </c>
      <c r="C775" s="28">
        <v>1</v>
      </c>
      <c r="D775" s="24" t="s">
        <v>117</v>
      </c>
      <c r="E775" s="29">
        <v>22180.46</v>
      </c>
      <c r="F775" s="13">
        <f t="shared" si="35"/>
        <v>369.67433333333332</v>
      </c>
      <c r="G775" s="13">
        <f>+F775*22</f>
        <v>8132.8353333333334</v>
      </c>
      <c r="H775" s="15">
        <f t="shared" si="36"/>
        <v>14047.624666666667</v>
      </c>
    </row>
    <row r="776" spans="1:8" ht="89.25" x14ac:dyDescent="0.25">
      <c r="A776" s="26">
        <v>44615</v>
      </c>
      <c r="B776" s="27" t="s">
        <v>116</v>
      </c>
      <c r="C776" s="28">
        <v>1</v>
      </c>
      <c r="D776" s="24" t="s">
        <v>117</v>
      </c>
      <c r="E776" s="29">
        <v>22180.46</v>
      </c>
      <c r="F776" s="13">
        <f t="shared" si="35"/>
        <v>369.67433333333332</v>
      </c>
      <c r="G776" s="13">
        <f t="shared" ref="G776:G839" si="39">+F776*22</f>
        <v>8132.8353333333334</v>
      </c>
      <c r="H776" s="15">
        <f t="shared" si="36"/>
        <v>14047.624666666667</v>
      </c>
    </row>
    <row r="777" spans="1:8" ht="89.25" x14ac:dyDescent="0.25">
      <c r="A777" s="26">
        <v>44615</v>
      </c>
      <c r="B777" s="27" t="s">
        <v>116</v>
      </c>
      <c r="C777" s="28">
        <v>1</v>
      </c>
      <c r="D777" s="24" t="s">
        <v>117</v>
      </c>
      <c r="E777" s="29">
        <v>22180.46</v>
      </c>
      <c r="F777" s="13">
        <f t="shared" si="35"/>
        <v>369.67433333333332</v>
      </c>
      <c r="G777" s="13">
        <f t="shared" si="39"/>
        <v>8132.8353333333334</v>
      </c>
      <c r="H777" s="15">
        <f t="shared" si="36"/>
        <v>14047.624666666667</v>
      </c>
    </row>
    <row r="778" spans="1:8" ht="89.25" x14ac:dyDescent="0.25">
      <c r="A778" s="26">
        <v>44615</v>
      </c>
      <c r="B778" s="27" t="s">
        <v>116</v>
      </c>
      <c r="C778" s="28">
        <v>1</v>
      </c>
      <c r="D778" s="24" t="s">
        <v>117</v>
      </c>
      <c r="E778" s="29">
        <v>22180.46</v>
      </c>
      <c r="F778" s="13">
        <f t="shared" si="35"/>
        <v>369.67433333333332</v>
      </c>
      <c r="G778" s="13">
        <f t="shared" si="39"/>
        <v>8132.8353333333334</v>
      </c>
      <c r="H778" s="15">
        <f t="shared" si="36"/>
        <v>14047.624666666667</v>
      </c>
    </row>
    <row r="779" spans="1:8" ht="89.25" x14ac:dyDescent="0.25">
      <c r="A779" s="26">
        <v>44615</v>
      </c>
      <c r="B779" s="27" t="s">
        <v>116</v>
      </c>
      <c r="C779" s="28">
        <v>1</v>
      </c>
      <c r="D779" s="24" t="s">
        <v>117</v>
      </c>
      <c r="E779" s="29">
        <v>22180.46</v>
      </c>
      <c r="F779" s="13">
        <f t="shared" si="35"/>
        <v>369.67433333333332</v>
      </c>
      <c r="G779" s="13">
        <f t="shared" si="39"/>
        <v>8132.8353333333334</v>
      </c>
      <c r="H779" s="15">
        <f t="shared" si="36"/>
        <v>14047.624666666667</v>
      </c>
    </row>
    <row r="780" spans="1:8" ht="89.25" x14ac:dyDescent="0.25">
      <c r="A780" s="26">
        <v>44615</v>
      </c>
      <c r="B780" s="27" t="s">
        <v>116</v>
      </c>
      <c r="C780" s="28">
        <v>1</v>
      </c>
      <c r="D780" s="24" t="s">
        <v>117</v>
      </c>
      <c r="E780" s="29">
        <v>22180.46</v>
      </c>
      <c r="F780" s="13">
        <f t="shared" si="35"/>
        <v>369.67433333333332</v>
      </c>
      <c r="G780" s="13">
        <f t="shared" si="39"/>
        <v>8132.8353333333334</v>
      </c>
      <c r="H780" s="15">
        <f t="shared" si="36"/>
        <v>14047.624666666667</v>
      </c>
    </row>
    <row r="781" spans="1:8" ht="89.25" x14ac:dyDescent="0.25">
      <c r="A781" s="26">
        <v>44615</v>
      </c>
      <c r="B781" s="27" t="s">
        <v>116</v>
      </c>
      <c r="C781" s="28">
        <v>1</v>
      </c>
      <c r="D781" s="24" t="s">
        <v>117</v>
      </c>
      <c r="E781" s="29">
        <v>22180.46</v>
      </c>
      <c r="F781" s="13">
        <f t="shared" si="35"/>
        <v>369.67433333333332</v>
      </c>
      <c r="G781" s="13">
        <f t="shared" si="39"/>
        <v>8132.8353333333334</v>
      </c>
      <c r="H781" s="15">
        <f t="shared" si="36"/>
        <v>14047.624666666667</v>
      </c>
    </row>
    <row r="782" spans="1:8" ht="89.25" x14ac:dyDescent="0.25">
      <c r="A782" s="26">
        <v>44615</v>
      </c>
      <c r="B782" s="27" t="s">
        <v>116</v>
      </c>
      <c r="C782" s="28">
        <v>1</v>
      </c>
      <c r="D782" s="24" t="s">
        <v>117</v>
      </c>
      <c r="E782" s="29">
        <v>22180.46</v>
      </c>
      <c r="F782" s="13">
        <f t="shared" si="35"/>
        <v>369.67433333333332</v>
      </c>
      <c r="G782" s="13">
        <f t="shared" si="39"/>
        <v>8132.8353333333334</v>
      </c>
      <c r="H782" s="15">
        <f t="shared" si="36"/>
        <v>14047.624666666667</v>
      </c>
    </row>
    <row r="783" spans="1:8" ht="102" x14ac:dyDescent="0.25">
      <c r="A783" s="26">
        <v>44615</v>
      </c>
      <c r="B783" s="27" t="s">
        <v>116</v>
      </c>
      <c r="C783" s="28">
        <v>1</v>
      </c>
      <c r="D783" s="24" t="s">
        <v>118</v>
      </c>
      <c r="E783" s="29">
        <v>24540.91</v>
      </c>
      <c r="F783" s="13">
        <f t="shared" si="35"/>
        <v>409.01516666666669</v>
      </c>
      <c r="G783" s="13">
        <f t="shared" si="39"/>
        <v>8998.3336666666673</v>
      </c>
      <c r="H783" s="15">
        <f t="shared" si="36"/>
        <v>15542.576333333333</v>
      </c>
    </row>
    <row r="784" spans="1:8" ht="102" x14ac:dyDescent="0.25">
      <c r="A784" s="26">
        <v>44615</v>
      </c>
      <c r="B784" s="27" t="s">
        <v>116</v>
      </c>
      <c r="C784" s="28">
        <v>1</v>
      </c>
      <c r="D784" s="24" t="s">
        <v>118</v>
      </c>
      <c r="E784" s="29">
        <v>24540.91</v>
      </c>
      <c r="F784" s="13">
        <f t="shared" si="35"/>
        <v>409.01516666666669</v>
      </c>
      <c r="G784" s="13">
        <f t="shared" si="39"/>
        <v>8998.3336666666673</v>
      </c>
      <c r="H784" s="15">
        <f t="shared" si="36"/>
        <v>15542.576333333333</v>
      </c>
    </row>
    <row r="785" spans="1:8" ht="102" x14ac:dyDescent="0.25">
      <c r="A785" s="26">
        <v>44615</v>
      </c>
      <c r="B785" s="27" t="s">
        <v>116</v>
      </c>
      <c r="C785" s="28">
        <v>1</v>
      </c>
      <c r="D785" s="24" t="s">
        <v>118</v>
      </c>
      <c r="E785" s="29">
        <v>24540.91</v>
      </c>
      <c r="F785" s="13">
        <f t="shared" si="35"/>
        <v>409.01516666666669</v>
      </c>
      <c r="G785" s="13">
        <f t="shared" si="39"/>
        <v>8998.3336666666673</v>
      </c>
      <c r="H785" s="15">
        <f t="shared" si="36"/>
        <v>15542.576333333333</v>
      </c>
    </row>
    <row r="786" spans="1:8" ht="89.25" x14ac:dyDescent="0.25">
      <c r="A786" s="26">
        <v>44615</v>
      </c>
      <c r="B786" s="27" t="s">
        <v>116</v>
      </c>
      <c r="C786" s="28">
        <v>1</v>
      </c>
      <c r="D786" s="24" t="s">
        <v>119</v>
      </c>
      <c r="E786" s="29">
        <v>26915.8</v>
      </c>
      <c r="F786" s="13">
        <f t="shared" si="35"/>
        <v>448.59666666666664</v>
      </c>
      <c r="G786" s="13">
        <f t="shared" si="39"/>
        <v>9869.1266666666652</v>
      </c>
      <c r="H786" s="15">
        <f t="shared" si="36"/>
        <v>17046.673333333332</v>
      </c>
    </row>
    <row r="787" spans="1:8" ht="89.25" x14ac:dyDescent="0.25">
      <c r="A787" s="26">
        <v>44615</v>
      </c>
      <c r="B787" s="27" t="s">
        <v>116</v>
      </c>
      <c r="C787" s="28">
        <v>1</v>
      </c>
      <c r="D787" s="24" t="s">
        <v>119</v>
      </c>
      <c r="E787" s="29">
        <v>26915.8</v>
      </c>
      <c r="F787" s="13">
        <f t="shared" si="35"/>
        <v>448.59666666666664</v>
      </c>
      <c r="G787" s="13">
        <f t="shared" si="39"/>
        <v>9869.1266666666652</v>
      </c>
      <c r="H787" s="15">
        <f t="shared" si="36"/>
        <v>17046.673333333332</v>
      </c>
    </row>
    <row r="788" spans="1:8" ht="89.25" x14ac:dyDescent="0.25">
      <c r="A788" s="26">
        <v>44615</v>
      </c>
      <c r="B788" s="27" t="s">
        <v>116</v>
      </c>
      <c r="C788" s="28">
        <v>1</v>
      </c>
      <c r="D788" s="24" t="s">
        <v>119</v>
      </c>
      <c r="E788" s="29">
        <v>26915.8</v>
      </c>
      <c r="F788" s="13">
        <f t="shared" si="35"/>
        <v>448.59666666666664</v>
      </c>
      <c r="G788" s="13">
        <f t="shared" si="39"/>
        <v>9869.1266666666652</v>
      </c>
      <c r="H788" s="15">
        <f t="shared" si="36"/>
        <v>17046.673333333332</v>
      </c>
    </row>
    <row r="789" spans="1:8" ht="89.25" x14ac:dyDescent="0.25">
      <c r="A789" s="26">
        <v>44615</v>
      </c>
      <c r="B789" s="27" t="s">
        <v>116</v>
      </c>
      <c r="C789" s="28">
        <v>1</v>
      </c>
      <c r="D789" s="24" t="s">
        <v>119</v>
      </c>
      <c r="E789" s="29">
        <v>26915.8</v>
      </c>
      <c r="F789" s="13">
        <f t="shared" ref="F789:F852" si="40">+E789/60</f>
        <v>448.59666666666664</v>
      </c>
      <c r="G789" s="13">
        <f t="shared" si="39"/>
        <v>9869.1266666666652</v>
      </c>
      <c r="H789" s="15">
        <f t="shared" ref="H789:H852" si="41">+E789-G789</f>
        <v>17046.673333333332</v>
      </c>
    </row>
    <row r="790" spans="1:8" ht="89.25" x14ac:dyDescent="0.25">
      <c r="A790" s="26">
        <v>44615</v>
      </c>
      <c r="B790" s="27" t="s">
        <v>116</v>
      </c>
      <c r="C790" s="28">
        <v>1</v>
      </c>
      <c r="D790" s="24" t="s">
        <v>120</v>
      </c>
      <c r="E790" s="29">
        <v>5732.44</v>
      </c>
      <c r="F790" s="13">
        <f t="shared" si="40"/>
        <v>95.540666666666667</v>
      </c>
      <c r="G790" s="13">
        <f t="shared" si="39"/>
        <v>2101.8946666666666</v>
      </c>
      <c r="H790" s="15">
        <f t="shared" si="41"/>
        <v>3630.545333333333</v>
      </c>
    </row>
    <row r="791" spans="1:8" ht="89.25" x14ac:dyDescent="0.25">
      <c r="A791" s="26">
        <v>44615</v>
      </c>
      <c r="B791" s="27" t="s">
        <v>116</v>
      </c>
      <c r="C791" s="28">
        <v>1</v>
      </c>
      <c r="D791" s="24" t="s">
        <v>120</v>
      </c>
      <c r="E791" s="29">
        <v>5732.44</v>
      </c>
      <c r="F791" s="13">
        <f t="shared" si="40"/>
        <v>95.540666666666667</v>
      </c>
      <c r="G791" s="13">
        <f t="shared" si="39"/>
        <v>2101.8946666666666</v>
      </c>
      <c r="H791" s="15">
        <f t="shared" si="41"/>
        <v>3630.545333333333</v>
      </c>
    </row>
    <row r="792" spans="1:8" ht="89.25" x14ac:dyDescent="0.25">
      <c r="A792" s="26">
        <v>44615</v>
      </c>
      <c r="B792" s="27" t="s">
        <v>116</v>
      </c>
      <c r="C792" s="28">
        <v>1</v>
      </c>
      <c r="D792" s="24" t="s">
        <v>120</v>
      </c>
      <c r="E792" s="29">
        <v>5732.44</v>
      </c>
      <c r="F792" s="13">
        <f t="shared" si="40"/>
        <v>95.540666666666667</v>
      </c>
      <c r="G792" s="13">
        <f t="shared" si="39"/>
        <v>2101.8946666666666</v>
      </c>
      <c r="H792" s="15">
        <f t="shared" si="41"/>
        <v>3630.545333333333</v>
      </c>
    </row>
    <row r="793" spans="1:8" ht="89.25" x14ac:dyDescent="0.25">
      <c r="A793" s="26">
        <v>44615</v>
      </c>
      <c r="B793" s="27" t="s">
        <v>116</v>
      </c>
      <c r="C793" s="28">
        <v>1</v>
      </c>
      <c r="D793" s="24" t="s">
        <v>120</v>
      </c>
      <c r="E793" s="29">
        <v>5732.44</v>
      </c>
      <c r="F793" s="13">
        <f t="shared" si="40"/>
        <v>95.540666666666667</v>
      </c>
      <c r="G793" s="13">
        <f t="shared" si="39"/>
        <v>2101.8946666666666</v>
      </c>
      <c r="H793" s="15">
        <f t="shared" si="41"/>
        <v>3630.545333333333</v>
      </c>
    </row>
    <row r="794" spans="1:8" ht="89.25" x14ac:dyDescent="0.25">
      <c r="A794" s="26">
        <v>44615</v>
      </c>
      <c r="B794" s="27" t="s">
        <v>116</v>
      </c>
      <c r="C794" s="28">
        <v>1</v>
      </c>
      <c r="D794" s="24" t="s">
        <v>120</v>
      </c>
      <c r="E794" s="29">
        <v>5732.44</v>
      </c>
      <c r="F794" s="13">
        <f t="shared" si="40"/>
        <v>95.540666666666667</v>
      </c>
      <c r="G794" s="13">
        <f t="shared" si="39"/>
        <v>2101.8946666666666</v>
      </c>
      <c r="H794" s="15">
        <f t="shared" si="41"/>
        <v>3630.545333333333</v>
      </c>
    </row>
    <row r="795" spans="1:8" ht="89.25" x14ac:dyDescent="0.25">
      <c r="A795" s="26">
        <v>44615</v>
      </c>
      <c r="B795" s="27" t="s">
        <v>116</v>
      </c>
      <c r="C795" s="28">
        <v>1</v>
      </c>
      <c r="D795" s="24" t="s">
        <v>120</v>
      </c>
      <c r="E795" s="29">
        <v>5732.44</v>
      </c>
      <c r="F795" s="13">
        <f t="shared" si="40"/>
        <v>95.540666666666667</v>
      </c>
      <c r="G795" s="13">
        <f t="shared" si="39"/>
        <v>2101.8946666666666</v>
      </c>
      <c r="H795" s="15">
        <f t="shared" si="41"/>
        <v>3630.545333333333</v>
      </c>
    </row>
    <row r="796" spans="1:8" ht="89.25" x14ac:dyDescent="0.25">
      <c r="A796" s="26">
        <v>44615</v>
      </c>
      <c r="B796" s="27" t="s">
        <v>116</v>
      </c>
      <c r="C796" s="28">
        <v>1</v>
      </c>
      <c r="D796" s="24" t="s">
        <v>120</v>
      </c>
      <c r="E796" s="29">
        <v>5732.44</v>
      </c>
      <c r="F796" s="13">
        <f t="shared" si="40"/>
        <v>95.540666666666667</v>
      </c>
      <c r="G796" s="13">
        <f t="shared" si="39"/>
        <v>2101.8946666666666</v>
      </c>
      <c r="H796" s="15">
        <f t="shared" si="41"/>
        <v>3630.545333333333</v>
      </c>
    </row>
    <row r="797" spans="1:8" ht="89.25" x14ac:dyDescent="0.25">
      <c r="A797" s="26">
        <v>44615</v>
      </c>
      <c r="B797" s="27" t="s">
        <v>116</v>
      </c>
      <c r="C797" s="28">
        <v>1</v>
      </c>
      <c r="D797" s="24" t="s">
        <v>120</v>
      </c>
      <c r="E797" s="29">
        <v>5732.44</v>
      </c>
      <c r="F797" s="13">
        <f t="shared" si="40"/>
        <v>95.540666666666667</v>
      </c>
      <c r="G797" s="13">
        <f t="shared" si="39"/>
        <v>2101.8946666666666</v>
      </c>
      <c r="H797" s="15">
        <f t="shared" si="41"/>
        <v>3630.545333333333</v>
      </c>
    </row>
    <row r="798" spans="1:8" ht="89.25" x14ac:dyDescent="0.25">
      <c r="A798" s="26">
        <v>44615</v>
      </c>
      <c r="B798" s="27" t="s">
        <v>116</v>
      </c>
      <c r="C798" s="28">
        <v>1</v>
      </c>
      <c r="D798" s="24" t="s">
        <v>120</v>
      </c>
      <c r="E798" s="29">
        <v>5732.44</v>
      </c>
      <c r="F798" s="13">
        <f t="shared" si="40"/>
        <v>95.540666666666667</v>
      </c>
      <c r="G798" s="13">
        <f t="shared" si="39"/>
        <v>2101.8946666666666</v>
      </c>
      <c r="H798" s="15">
        <f t="shared" si="41"/>
        <v>3630.545333333333</v>
      </c>
    </row>
    <row r="799" spans="1:8" ht="89.25" x14ac:dyDescent="0.25">
      <c r="A799" s="26">
        <v>44615</v>
      </c>
      <c r="B799" s="27" t="s">
        <v>116</v>
      </c>
      <c r="C799" s="28">
        <v>1</v>
      </c>
      <c r="D799" s="24" t="s">
        <v>120</v>
      </c>
      <c r="E799" s="29">
        <v>5732.44</v>
      </c>
      <c r="F799" s="13">
        <f t="shared" si="40"/>
        <v>95.540666666666667</v>
      </c>
      <c r="G799" s="13">
        <f t="shared" si="39"/>
        <v>2101.8946666666666</v>
      </c>
      <c r="H799" s="15">
        <f t="shared" si="41"/>
        <v>3630.545333333333</v>
      </c>
    </row>
    <row r="800" spans="1:8" ht="89.25" x14ac:dyDescent="0.25">
      <c r="A800" s="26">
        <v>44615</v>
      </c>
      <c r="B800" s="27" t="s">
        <v>116</v>
      </c>
      <c r="C800" s="28">
        <v>1</v>
      </c>
      <c r="D800" s="24" t="s">
        <v>120</v>
      </c>
      <c r="E800" s="29">
        <v>5732.44</v>
      </c>
      <c r="F800" s="13">
        <f t="shared" si="40"/>
        <v>95.540666666666667</v>
      </c>
      <c r="G800" s="13">
        <f t="shared" si="39"/>
        <v>2101.8946666666666</v>
      </c>
      <c r="H800" s="15">
        <f t="shared" si="41"/>
        <v>3630.545333333333</v>
      </c>
    </row>
    <row r="801" spans="1:8" ht="89.25" x14ac:dyDescent="0.25">
      <c r="A801" s="26">
        <v>44615</v>
      </c>
      <c r="B801" s="27" t="s">
        <v>116</v>
      </c>
      <c r="C801" s="28">
        <v>1</v>
      </c>
      <c r="D801" s="24" t="s">
        <v>120</v>
      </c>
      <c r="E801" s="29">
        <v>5732.44</v>
      </c>
      <c r="F801" s="13">
        <f t="shared" si="40"/>
        <v>95.540666666666667</v>
      </c>
      <c r="G801" s="13">
        <f t="shared" si="39"/>
        <v>2101.8946666666666</v>
      </c>
      <c r="H801" s="15">
        <f t="shared" si="41"/>
        <v>3630.545333333333</v>
      </c>
    </row>
    <row r="802" spans="1:8" ht="89.25" x14ac:dyDescent="0.25">
      <c r="A802" s="26">
        <v>44615</v>
      </c>
      <c r="B802" s="27" t="s">
        <v>116</v>
      </c>
      <c r="C802" s="28">
        <v>1</v>
      </c>
      <c r="D802" s="24" t="s">
        <v>120</v>
      </c>
      <c r="E802" s="29">
        <v>5732.44</v>
      </c>
      <c r="F802" s="13">
        <f t="shared" si="40"/>
        <v>95.540666666666667</v>
      </c>
      <c r="G802" s="13">
        <f t="shared" si="39"/>
        <v>2101.8946666666666</v>
      </c>
      <c r="H802" s="15">
        <f t="shared" si="41"/>
        <v>3630.545333333333</v>
      </c>
    </row>
    <row r="803" spans="1:8" ht="89.25" x14ac:dyDescent="0.25">
      <c r="A803" s="26">
        <v>44615</v>
      </c>
      <c r="B803" s="27" t="s">
        <v>116</v>
      </c>
      <c r="C803" s="28">
        <v>1</v>
      </c>
      <c r="D803" s="24" t="s">
        <v>120</v>
      </c>
      <c r="E803" s="29">
        <v>5732.44</v>
      </c>
      <c r="F803" s="13">
        <f t="shared" si="40"/>
        <v>95.540666666666667</v>
      </c>
      <c r="G803" s="13">
        <f t="shared" si="39"/>
        <v>2101.8946666666666</v>
      </c>
      <c r="H803" s="15">
        <f t="shared" si="41"/>
        <v>3630.545333333333</v>
      </c>
    </row>
    <row r="804" spans="1:8" ht="89.25" x14ac:dyDescent="0.25">
      <c r="A804" s="26">
        <v>44615</v>
      </c>
      <c r="B804" s="27" t="s">
        <v>116</v>
      </c>
      <c r="C804" s="28">
        <v>1</v>
      </c>
      <c r="D804" s="24" t="s">
        <v>120</v>
      </c>
      <c r="E804" s="29">
        <v>5732.44</v>
      </c>
      <c r="F804" s="13">
        <f t="shared" si="40"/>
        <v>95.540666666666667</v>
      </c>
      <c r="G804" s="13">
        <f t="shared" si="39"/>
        <v>2101.8946666666666</v>
      </c>
      <c r="H804" s="15">
        <f t="shared" si="41"/>
        <v>3630.545333333333</v>
      </c>
    </row>
    <row r="805" spans="1:8" ht="89.25" x14ac:dyDescent="0.25">
      <c r="A805" s="26">
        <v>44615</v>
      </c>
      <c r="B805" s="27" t="s">
        <v>116</v>
      </c>
      <c r="C805" s="28">
        <v>1</v>
      </c>
      <c r="D805" s="24" t="s">
        <v>120</v>
      </c>
      <c r="E805" s="29">
        <v>5732.44</v>
      </c>
      <c r="F805" s="13">
        <f t="shared" si="40"/>
        <v>95.540666666666667</v>
      </c>
      <c r="G805" s="13">
        <f t="shared" si="39"/>
        <v>2101.8946666666666</v>
      </c>
      <c r="H805" s="15">
        <f t="shared" si="41"/>
        <v>3630.545333333333</v>
      </c>
    </row>
    <row r="806" spans="1:8" ht="102" x14ac:dyDescent="0.25">
      <c r="A806" s="26">
        <v>44615</v>
      </c>
      <c r="B806" s="27" t="s">
        <v>116</v>
      </c>
      <c r="C806" s="28">
        <v>1</v>
      </c>
      <c r="D806" s="24" t="s">
        <v>121</v>
      </c>
      <c r="E806" s="29">
        <v>12709.78</v>
      </c>
      <c r="F806" s="13">
        <f t="shared" si="40"/>
        <v>211.82966666666667</v>
      </c>
      <c r="G806" s="13">
        <f t="shared" si="39"/>
        <v>4660.2526666666663</v>
      </c>
      <c r="H806" s="15">
        <f t="shared" si="41"/>
        <v>8049.5273333333344</v>
      </c>
    </row>
    <row r="807" spans="1:8" ht="102" x14ac:dyDescent="0.25">
      <c r="A807" s="26">
        <v>44615</v>
      </c>
      <c r="B807" s="27" t="s">
        <v>116</v>
      </c>
      <c r="C807" s="28">
        <v>1</v>
      </c>
      <c r="D807" s="24" t="s">
        <v>121</v>
      </c>
      <c r="E807" s="29">
        <v>12709.78</v>
      </c>
      <c r="F807" s="13">
        <f t="shared" si="40"/>
        <v>211.82966666666667</v>
      </c>
      <c r="G807" s="13">
        <f t="shared" si="39"/>
        <v>4660.2526666666663</v>
      </c>
      <c r="H807" s="15">
        <f t="shared" si="41"/>
        <v>8049.5273333333344</v>
      </c>
    </row>
    <row r="808" spans="1:8" ht="76.5" x14ac:dyDescent="0.25">
      <c r="A808" s="26">
        <v>44615</v>
      </c>
      <c r="B808" s="27" t="s">
        <v>116</v>
      </c>
      <c r="C808" s="28">
        <v>1</v>
      </c>
      <c r="D808" s="24" t="s">
        <v>122</v>
      </c>
      <c r="E808" s="29">
        <v>20685.400000000001</v>
      </c>
      <c r="F808" s="13">
        <f t="shared" si="40"/>
        <v>344.75666666666672</v>
      </c>
      <c r="G808" s="13">
        <f t="shared" si="39"/>
        <v>7584.6466666666674</v>
      </c>
      <c r="H808" s="15">
        <f t="shared" si="41"/>
        <v>13100.753333333334</v>
      </c>
    </row>
    <row r="809" spans="1:8" ht="25.5" x14ac:dyDescent="0.25">
      <c r="A809" s="26">
        <v>44615</v>
      </c>
      <c r="B809" s="27" t="s">
        <v>116</v>
      </c>
      <c r="C809" s="28">
        <v>1</v>
      </c>
      <c r="D809" s="24" t="s">
        <v>123</v>
      </c>
      <c r="E809" s="29">
        <v>20435.240000000002</v>
      </c>
      <c r="F809" s="13">
        <f t="shared" si="40"/>
        <v>340.58733333333333</v>
      </c>
      <c r="G809" s="13">
        <f t="shared" si="39"/>
        <v>7492.9213333333337</v>
      </c>
      <c r="H809" s="15">
        <f t="shared" si="41"/>
        <v>12942.318666666668</v>
      </c>
    </row>
    <row r="810" spans="1:8" ht="76.5" x14ac:dyDescent="0.25">
      <c r="A810" s="26">
        <v>44615</v>
      </c>
      <c r="B810" s="27" t="s">
        <v>116</v>
      </c>
      <c r="C810" s="28">
        <v>1</v>
      </c>
      <c r="D810" s="24" t="s">
        <v>124</v>
      </c>
      <c r="E810" s="29">
        <v>11224.16</v>
      </c>
      <c r="F810" s="13">
        <f t="shared" si="40"/>
        <v>187.06933333333333</v>
      </c>
      <c r="G810" s="13">
        <f t="shared" si="39"/>
        <v>4115.525333333333</v>
      </c>
      <c r="H810" s="15">
        <f t="shared" si="41"/>
        <v>7108.6346666666668</v>
      </c>
    </row>
    <row r="811" spans="1:8" ht="76.5" x14ac:dyDescent="0.25">
      <c r="A811" s="26">
        <v>44615</v>
      </c>
      <c r="B811" s="27" t="s">
        <v>116</v>
      </c>
      <c r="C811" s="28">
        <v>1</v>
      </c>
      <c r="D811" s="24" t="s">
        <v>124</v>
      </c>
      <c r="E811" s="29">
        <v>11224.16</v>
      </c>
      <c r="F811" s="13">
        <f t="shared" si="40"/>
        <v>187.06933333333333</v>
      </c>
      <c r="G811" s="13">
        <f t="shared" si="39"/>
        <v>4115.525333333333</v>
      </c>
      <c r="H811" s="15">
        <f t="shared" si="41"/>
        <v>7108.6346666666668</v>
      </c>
    </row>
    <row r="812" spans="1:8" ht="76.5" x14ac:dyDescent="0.25">
      <c r="A812" s="26">
        <v>44615</v>
      </c>
      <c r="B812" s="27" t="s">
        <v>116</v>
      </c>
      <c r="C812" s="28">
        <v>1</v>
      </c>
      <c r="D812" s="24" t="s">
        <v>124</v>
      </c>
      <c r="E812" s="29">
        <v>11224.16</v>
      </c>
      <c r="F812" s="13">
        <f t="shared" si="40"/>
        <v>187.06933333333333</v>
      </c>
      <c r="G812" s="13">
        <f t="shared" si="39"/>
        <v>4115.525333333333</v>
      </c>
      <c r="H812" s="15">
        <f t="shared" si="41"/>
        <v>7108.6346666666668</v>
      </c>
    </row>
    <row r="813" spans="1:8" ht="76.5" x14ac:dyDescent="0.25">
      <c r="A813" s="26">
        <v>44615</v>
      </c>
      <c r="B813" s="27" t="s">
        <v>116</v>
      </c>
      <c r="C813" s="28">
        <v>1</v>
      </c>
      <c r="D813" s="24" t="s">
        <v>124</v>
      </c>
      <c r="E813" s="29">
        <v>11224.16</v>
      </c>
      <c r="F813" s="13">
        <f t="shared" si="40"/>
        <v>187.06933333333333</v>
      </c>
      <c r="G813" s="13">
        <f t="shared" si="39"/>
        <v>4115.525333333333</v>
      </c>
      <c r="H813" s="15">
        <f t="shared" si="41"/>
        <v>7108.6346666666668</v>
      </c>
    </row>
    <row r="814" spans="1:8" ht="76.5" x14ac:dyDescent="0.25">
      <c r="A814" s="26">
        <v>44615</v>
      </c>
      <c r="B814" s="27" t="s">
        <v>116</v>
      </c>
      <c r="C814" s="28">
        <v>1</v>
      </c>
      <c r="D814" s="24" t="s">
        <v>124</v>
      </c>
      <c r="E814" s="29">
        <v>11224.16</v>
      </c>
      <c r="F814" s="13">
        <f t="shared" si="40"/>
        <v>187.06933333333333</v>
      </c>
      <c r="G814" s="13">
        <f t="shared" si="39"/>
        <v>4115.525333333333</v>
      </c>
      <c r="H814" s="15">
        <f t="shared" si="41"/>
        <v>7108.6346666666668</v>
      </c>
    </row>
    <row r="815" spans="1:8" ht="76.5" x14ac:dyDescent="0.25">
      <c r="A815" s="26">
        <v>44615</v>
      </c>
      <c r="B815" s="27" t="s">
        <v>116</v>
      </c>
      <c r="C815" s="28">
        <v>1</v>
      </c>
      <c r="D815" s="24" t="s">
        <v>124</v>
      </c>
      <c r="E815" s="29">
        <v>11224.16</v>
      </c>
      <c r="F815" s="13">
        <f t="shared" si="40"/>
        <v>187.06933333333333</v>
      </c>
      <c r="G815" s="13">
        <f t="shared" si="39"/>
        <v>4115.525333333333</v>
      </c>
      <c r="H815" s="15">
        <f t="shared" si="41"/>
        <v>7108.6346666666668</v>
      </c>
    </row>
    <row r="816" spans="1:8" ht="76.5" x14ac:dyDescent="0.25">
      <c r="A816" s="26">
        <v>44615</v>
      </c>
      <c r="B816" s="27" t="s">
        <v>116</v>
      </c>
      <c r="C816" s="28">
        <v>1</v>
      </c>
      <c r="D816" s="24" t="s">
        <v>124</v>
      </c>
      <c r="E816" s="29">
        <v>11224.16</v>
      </c>
      <c r="F816" s="13">
        <f t="shared" si="40"/>
        <v>187.06933333333333</v>
      </c>
      <c r="G816" s="13">
        <f t="shared" si="39"/>
        <v>4115.525333333333</v>
      </c>
      <c r="H816" s="15">
        <f t="shared" si="41"/>
        <v>7108.6346666666668</v>
      </c>
    </row>
    <row r="817" spans="1:8" ht="38.25" x14ac:dyDescent="0.25">
      <c r="A817" s="26">
        <v>44615</v>
      </c>
      <c r="B817" s="27" t="s">
        <v>116</v>
      </c>
      <c r="C817" s="28">
        <v>1</v>
      </c>
      <c r="D817" s="24" t="s">
        <v>125</v>
      </c>
      <c r="E817" s="29">
        <v>79500.14</v>
      </c>
      <c r="F817" s="13">
        <f t="shared" si="40"/>
        <v>1325.0023333333334</v>
      </c>
      <c r="G817" s="13">
        <f t="shared" si="39"/>
        <v>29150.051333333333</v>
      </c>
      <c r="H817" s="15">
        <f t="shared" si="41"/>
        <v>50350.088666666663</v>
      </c>
    </row>
    <row r="818" spans="1:8" ht="63.75" x14ac:dyDescent="0.25">
      <c r="A818" s="26">
        <v>44615</v>
      </c>
      <c r="B818" s="27" t="s">
        <v>116</v>
      </c>
      <c r="C818" s="28">
        <v>1</v>
      </c>
      <c r="D818" s="24" t="s">
        <v>126</v>
      </c>
      <c r="E818" s="29">
        <v>20685.400000000001</v>
      </c>
      <c r="F818" s="13">
        <f t="shared" si="40"/>
        <v>344.75666666666672</v>
      </c>
      <c r="G818" s="13">
        <f t="shared" si="39"/>
        <v>7584.6466666666674</v>
      </c>
      <c r="H818" s="15">
        <f t="shared" si="41"/>
        <v>13100.753333333334</v>
      </c>
    </row>
    <row r="819" spans="1:8" ht="102" x14ac:dyDescent="0.25">
      <c r="A819" s="26">
        <v>44613</v>
      </c>
      <c r="B819" s="27" t="s">
        <v>127</v>
      </c>
      <c r="C819" s="28">
        <v>1</v>
      </c>
      <c r="D819" s="24" t="s">
        <v>128</v>
      </c>
      <c r="E819" s="29">
        <v>14077.4</v>
      </c>
      <c r="F819" s="13">
        <f t="shared" si="40"/>
        <v>234.62333333333333</v>
      </c>
      <c r="G819" s="13">
        <f t="shared" si="39"/>
        <v>5161.7133333333331</v>
      </c>
      <c r="H819" s="15">
        <f t="shared" si="41"/>
        <v>8915.6866666666665</v>
      </c>
    </row>
    <row r="820" spans="1:8" ht="102" x14ac:dyDescent="0.25">
      <c r="A820" s="26">
        <v>44613</v>
      </c>
      <c r="B820" s="27" t="s">
        <v>127</v>
      </c>
      <c r="C820" s="28">
        <v>1</v>
      </c>
      <c r="D820" s="24" t="s">
        <v>128</v>
      </c>
      <c r="E820" s="29">
        <v>14077.4</v>
      </c>
      <c r="F820" s="13">
        <f t="shared" si="40"/>
        <v>234.62333333333333</v>
      </c>
      <c r="G820" s="13">
        <f t="shared" si="39"/>
        <v>5161.7133333333331</v>
      </c>
      <c r="H820" s="15">
        <f t="shared" si="41"/>
        <v>8915.6866666666665</v>
      </c>
    </row>
    <row r="821" spans="1:8" ht="102" x14ac:dyDescent="0.25">
      <c r="A821" s="26">
        <v>44613</v>
      </c>
      <c r="B821" s="27" t="s">
        <v>127</v>
      </c>
      <c r="C821" s="28">
        <v>1</v>
      </c>
      <c r="D821" s="24" t="s">
        <v>128</v>
      </c>
      <c r="E821" s="29">
        <v>14077.4</v>
      </c>
      <c r="F821" s="13">
        <f t="shared" si="40"/>
        <v>234.62333333333333</v>
      </c>
      <c r="G821" s="13">
        <f t="shared" si="39"/>
        <v>5161.7133333333331</v>
      </c>
      <c r="H821" s="15">
        <f t="shared" si="41"/>
        <v>8915.6866666666665</v>
      </c>
    </row>
    <row r="822" spans="1:8" ht="102" x14ac:dyDescent="0.25">
      <c r="A822" s="26">
        <v>44613</v>
      </c>
      <c r="B822" s="27" t="s">
        <v>127</v>
      </c>
      <c r="C822" s="28">
        <v>1</v>
      </c>
      <c r="D822" s="24" t="s">
        <v>128</v>
      </c>
      <c r="E822" s="29">
        <v>14077.4</v>
      </c>
      <c r="F822" s="13">
        <f t="shared" si="40"/>
        <v>234.62333333333333</v>
      </c>
      <c r="G822" s="13">
        <f t="shared" si="39"/>
        <v>5161.7133333333331</v>
      </c>
      <c r="H822" s="15">
        <f t="shared" si="41"/>
        <v>8915.6866666666665</v>
      </c>
    </row>
    <row r="823" spans="1:8" ht="102" x14ac:dyDescent="0.25">
      <c r="A823" s="26">
        <v>44613</v>
      </c>
      <c r="B823" s="27" t="s">
        <v>127</v>
      </c>
      <c r="C823" s="28">
        <v>1</v>
      </c>
      <c r="D823" s="24" t="s">
        <v>128</v>
      </c>
      <c r="E823" s="29">
        <v>14077.4</v>
      </c>
      <c r="F823" s="13">
        <f t="shared" si="40"/>
        <v>234.62333333333333</v>
      </c>
      <c r="G823" s="13">
        <f t="shared" si="39"/>
        <v>5161.7133333333331</v>
      </c>
      <c r="H823" s="15">
        <f t="shared" si="41"/>
        <v>8915.6866666666665</v>
      </c>
    </row>
    <row r="824" spans="1:8" ht="102" x14ac:dyDescent="0.25">
      <c r="A824" s="26">
        <v>44613</v>
      </c>
      <c r="B824" s="27" t="s">
        <v>127</v>
      </c>
      <c r="C824" s="28">
        <v>1</v>
      </c>
      <c r="D824" s="24" t="s">
        <v>128</v>
      </c>
      <c r="E824" s="29">
        <v>14077.4</v>
      </c>
      <c r="F824" s="13">
        <f t="shared" si="40"/>
        <v>234.62333333333333</v>
      </c>
      <c r="G824" s="13">
        <f t="shared" si="39"/>
        <v>5161.7133333333331</v>
      </c>
      <c r="H824" s="15">
        <f t="shared" si="41"/>
        <v>8915.6866666666665</v>
      </c>
    </row>
    <row r="825" spans="1:8" ht="102" x14ac:dyDescent="0.25">
      <c r="A825" s="26">
        <v>44613</v>
      </c>
      <c r="B825" s="27" t="s">
        <v>127</v>
      </c>
      <c r="C825" s="28">
        <v>1</v>
      </c>
      <c r="D825" s="24" t="s">
        <v>128</v>
      </c>
      <c r="E825" s="29">
        <v>14077.4</v>
      </c>
      <c r="F825" s="13">
        <f t="shared" si="40"/>
        <v>234.62333333333333</v>
      </c>
      <c r="G825" s="13">
        <f t="shared" si="39"/>
        <v>5161.7133333333331</v>
      </c>
      <c r="H825" s="15">
        <f t="shared" si="41"/>
        <v>8915.6866666666665</v>
      </c>
    </row>
    <row r="826" spans="1:8" ht="102" x14ac:dyDescent="0.25">
      <c r="A826" s="26">
        <v>44613</v>
      </c>
      <c r="B826" s="27" t="s">
        <v>127</v>
      </c>
      <c r="C826" s="28">
        <v>1</v>
      </c>
      <c r="D826" s="24" t="s">
        <v>128</v>
      </c>
      <c r="E826" s="29">
        <v>14077.4</v>
      </c>
      <c r="F826" s="13">
        <f t="shared" si="40"/>
        <v>234.62333333333333</v>
      </c>
      <c r="G826" s="13">
        <f t="shared" si="39"/>
        <v>5161.7133333333331</v>
      </c>
      <c r="H826" s="15">
        <f t="shared" si="41"/>
        <v>8915.6866666666665</v>
      </c>
    </row>
    <row r="827" spans="1:8" ht="102" x14ac:dyDescent="0.25">
      <c r="A827" s="26">
        <v>44613</v>
      </c>
      <c r="B827" s="27" t="s">
        <v>127</v>
      </c>
      <c r="C827" s="28">
        <v>1</v>
      </c>
      <c r="D827" s="24" t="s">
        <v>128</v>
      </c>
      <c r="E827" s="29">
        <v>14077.4</v>
      </c>
      <c r="F827" s="13">
        <f t="shared" si="40"/>
        <v>234.62333333333333</v>
      </c>
      <c r="G827" s="13">
        <f t="shared" si="39"/>
        <v>5161.7133333333331</v>
      </c>
      <c r="H827" s="15">
        <f t="shared" si="41"/>
        <v>8915.6866666666665</v>
      </c>
    </row>
    <row r="828" spans="1:8" ht="102" x14ac:dyDescent="0.25">
      <c r="A828" s="26">
        <v>44613</v>
      </c>
      <c r="B828" s="27" t="s">
        <v>127</v>
      </c>
      <c r="C828" s="28">
        <v>1</v>
      </c>
      <c r="D828" s="24" t="s">
        <v>128</v>
      </c>
      <c r="E828" s="29">
        <v>14077.4</v>
      </c>
      <c r="F828" s="13">
        <f t="shared" si="40"/>
        <v>234.62333333333333</v>
      </c>
      <c r="G828" s="13">
        <f t="shared" si="39"/>
        <v>5161.7133333333331</v>
      </c>
      <c r="H828" s="15">
        <f t="shared" si="41"/>
        <v>8915.6866666666665</v>
      </c>
    </row>
    <row r="829" spans="1:8" ht="102" x14ac:dyDescent="0.25">
      <c r="A829" s="26">
        <v>44613</v>
      </c>
      <c r="B829" s="27" t="s">
        <v>127</v>
      </c>
      <c r="C829" s="28">
        <v>1</v>
      </c>
      <c r="D829" s="24" t="s">
        <v>128</v>
      </c>
      <c r="E829" s="29">
        <v>14077.4</v>
      </c>
      <c r="F829" s="13">
        <f t="shared" si="40"/>
        <v>234.62333333333333</v>
      </c>
      <c r="G829" s="13">
        <f t="shared" si="39"/>
        <v>5161.7133333333331</v>
      </c>
      <c r="H829" s="15">
        <f t="shared" si="41"/>
        <v>8915.6866666666665</v>
      </c>
    </row>
    <row r="830" spans="1:8" ht="102" x14ac:dyDescent="0.25">
      <c r="A830" s="26">
        <v>44613</v>
      </c>
      <c r="B830" s="27" t="s">
        <v>127</v>
      </c>
      <c r="C830" s="28">
        <v>1</v>
      </c>
      <c r="D830" s="24" t="s">
        <v>128</v>
      </c>
      <c r="E830" s="29">
        <v>14077.4</v>
      </c>
      <c r="F830" s="13">
        <f t="shared" si="40"/>
        <v>234.62333333333333</v>
      </c>
      <c r="G830" s="13">
        <f t="shared" si="39"/>
        <v>5161.7133333333331</v>
      </c>
      <c r="H830" s="15">
        <f t="shared" si="41"/>
        <v>8915.6866666666665</v>
      </c>
    </row>
    <row r="831" spans="1:8" ht="38.25" x14ac:dyDescent="0.25">
      <c r="A831" s="26">
        <v>44613</v>
      </c>
      <c r="B831" s="27" t="s">
        <v>127</v>
      </c>
      <c r="C831" s="28">
        <v>1</v>
      </c>
      <c r="D831" s="24" t="s">
        <v>129</v>
      </c>
      <c r="E831" s="29">
        <v>9139.1</v>
      </c>
      <c r="F831" s="13">
        <f t="shared" si="40"/>
        <v>152.31833333333333</v>
      </c>
      <c r="G831" s="13">
        <f t="shared" si="39"/>
        <v>3351.0033333333331</v>
      </c>
      <c r="H831" s="15">
        <f t="shared" si="41"/>
        <v>5788.0966666666673</v>
      </c>
    </row>
    <row r="832" spans="1:8" ht="38.25" x14ac:dyDescent="0.25">
      <c r="A832" s="26">
        <v>44613</v>
      </c>
      <c r="B832" s="27" t="s">
        <v>127</v>
      </c>
      <c r="C832" s="28">
        <v>1</v>
      </c>
      <c r="D832" s="24" t="s">
        <v>129</v>
      </c>
      <c r="E832" s="29">
        <v>9139.1</v>
      </c>
      <c r="F832" s="13">
        <f t="shared" si="40"/>
        <v>152.31833333333333</v>
      </c>
      <c r="G832" s="13">
        <f t="shared" si="39"/>
        <v>3351.0033333333331</v>
      </c>
      <c r="H832" s="15">
        <f t="shared" si="41"/>
        <v>5788.0966666666673</v>
      </c>
    </row>
    <row r="833" spans="1:8" ht="25.5" x14ac:dyDescent="0.25">
      <c r="A833" s="26">
        <v>44613</v>
      </c>
      <c r="B833" s="27" t="s">
        <v>127</v>
      </c>
      <c r="C833" s="28">
        <v>1</v>
      </c>
      <c r="D833" s="24" t="s">
        <v>130</v>
      </c>
      <c r="E833" s="29">
        <v>14955.32</v>
      </c>
      <c r="F833" s="13">
        <f t="shared" si="40"/>
        <v>249.25533333333334</v>
      </c>
      <c r="G833" s="13">
        <f t="shared" si="39"/>
        <v>5483.6173333333336</v>
      </c>
      <c r="H833" s="15">
        <f t="shared" si="41"/>
        <v>9471.7026666666661</v>
      </c>
    </row>
    <row r="834" spans="1:8" ht="25.5" x14ac:dyDescent="0.25">
      <c r="A834" s="26">
        <v>44613</v>
      </c>
      <c r="B834" s="27" t="s">
        <v>127</v>
      </c>
      <c r="C834" s="28">
        <v>1</v>
      </c>
      <c r="D834" s="24" t="s">
        <v>130</v>
      </c>
      <c r="E834" s="29">
        <v>14955.32</v>
      </c>
      <c r="F834" s="13">
        <f t="shared" si="40"/>
        <v>249.25533333333334</v>
      </c>
      <c r="G834" s="13">
        <f t="shared" si="39"/>
        <v>5483.6173333333336</v>
      </c>
      <c r="H834" s="15">
        <f t="shared" si="41"/>
        <v>9471.7026666666661</v>
      </c>
    </row>
    <row r="835" spans="1:8" ht="25.5" x14ac:dyDescent="0.25">
      <c r="A835" s="26">
        <v>44613</v>
      </c>
      <c r="B835" s="27" t="s">
        <v>127</v>
      </c>
      <c r="C835" s="28">
        <v>1</v>
      </c>
      <c r="D835" s="24" t="s">
        <v>130</v>
      </c>
      <c r="E835" s="29">
        <v>14955.32</v>
      </c>
      <c r="F835" s="13">
        <f t="shared" si="40"/>
        <v>249.25533333333334</v>
      </c>
      <c r="G835" s="13">
        <f t="shared" si="39"/>
        <v>5483.6173333333336</v>
      </c>
      <c r="H835" s="15">
        <f t="shared" si="41"/>
        <v>9471.7026666666661</v>
      </c>
    </row>
    <row r="836" spans="1:8" ht="25.5" x14ac:dyDescent="0.25">
      <c r="A836" s="26">
        <v>44613</v>
      </c>
      <c r="B836" s="27" t="s">
        <v>127</v>
      </c>
      <c r="C836" s="28">
        <v>1</v>
      </c>
      <c r="D836" s="24" t="s">
        <v>130</v>
      </c>
      <c r="E836" s="29">
        <v>14955.32</v>
      </c>
      <c r="F836" s="13">
        <f t="shared" si="40"/>
        <v>249.25533333333334</v>
      </c>
      <c r="G836" s="13">
        <f t="shared" si="39"/>
        <v>5483.6173333333336</v>
      </c>
      <c r="H836" s="15">
        <f t="shared" si="41"/>
        <v>9471.7026666666661</v>
      </c>
    </row>
    <row r="837" spans="1:8" ht="25.5" x14ac:dyDescent="0.25">
      <c r="A837" s="26">
        <v>44613</v>
      </c>
      <c r="B837" s="27" t="s">
        <v>127</v>
      </c>
      <c r="C837" s="28">
        <v>1</v>
      </c>
      <c r="D837" s="24" t="s">
        <v>131</v>
      </c>
      <c r="E837" s="29">
        <v>15196.04</v>
      </c>
      <c r="F837" s="13">
        <f t="shared" si="40"/>
        <v>253.26733333333334</v>
      </c>
      <c r="G837" s="13">
        <f t="shared" si="39"/>
        <v>5571.8813333333337</v>
      </c>
      <c r="H837" s="15">
        <f t="shared" si="41"/>
        <v>9624.1586666666662</v>
      </c>
    </row>
    <row r="838" spans="1:8" ht="25.5" x14ac:dyDescent="0.25">
      <c r="A838" s="26">
        <v>44613</v>
      </c>
      <c r="B838" s="27" t="s">
        <v>127</v>
      </c>
      <c r="C838" s="28">
        <v>1</v>
      </c>
      <c r="D838" s="24" t="s">
        <v>131</v>
      </c>
      <c r="E838" s="29">
        <v>15196.04</v>
      </c>
      <c r="F838" s="13">
        <f t="shared" si="40"/>
        <v>253.26733333333334</v>
      </c>
      <c r="G838" s="13">
        <f t="shared" si="39"/>
        <v>5571.8813333333337</v>
      </c>
      <c r="H838" s="15">
        <f t="shared" si="41"/>
        <v>9624.1586666666662</v>
      </c>
    </row>
    <row r="839" spans="1:8" ht="102" x14ac:dyDescent="0.25">
      <c r="A839" s="26">
        <v>44613</v>
      </c>
      <c r="B839" s="27" t="s">
        <v>127</v>
      </c>
      <c r="C839" s="28">
        <v>1</v>
      </c>
      <c r="D839" s="24" t="s">
        <v>132</v>
      </c>
      <c r="E839" s="29">
        <v>15676.3</v>
      </c>
      <c r="F839" s="13">
        <f t="shared" si="40"/>
        <v>261.27166666666665</v>
      </c>
      <c r="G839" s="13">
        <f t="shared" si="39"/>
        <v>5747.9766666666665</v>
      </c>
      <c r="H839" s="15">
        <f t="shared" si="41"/>
        <v>9928.3233333333337</v>
      </c>
    </row>
    <row r="840" spans="1:8" ht="102" x14ac:dyDescent="0.25">
      <c r="A840" s="26">
        <v>44613</v>
      </c>
      <c r="B840" s="27" t="s">
        <v>127</v>
      </c>
      <c r="C840" s="28">
        <v>1</v>
      </c>
      <c r="D840" s="24" t="s">
        <v>132</v>
      </c>
      <c r="E840" s="29">
        <v>15676.3</v>
      </c>
      <c r="F840" s="13">
        <f t="shared" si="40"/>
        <v>261.27166666666665</v>
      </c>
      <c r="G840" s="13">
        <f t="shared" ref="G840:G845" si="42">+F840*22</f>
        <v>5747.9766666666665</v>
      </c>
      <c r="H840" s="15">
        <f t="shared" si="41"/>
        <v>9928.3233333333337</v>
      </c>
    </row>
    <row r="841" spans="1:8" ht="102" x14ac:dyDescent="0.25">
      <c r="A841" s="26">
        <v>44613</v>
      </c>
      <c r="B841" s="27" t="s">
        <v>127</v>
      </c>
      <c r="C841" s="28">
        <v>1</v>
      </c>
      <c r="D841" s="24" t="s">
        <v>132</v>
      </c>
      <c r="E841" s="29">
        <v>15676.3</v>
      </c>
      <c r="F841" s="13">
        <f t="shared" si="40"/>
        <v>261.27166666666665</v>
      </c>
      <c r="G841" s="13">
        <f t="shared" si="42"/>
        <v>5747.9766666666665</v>
      </c>
      <c r="H841" s="15">
        <f t="shared" si="41"/>
        <v>9928.3233333333337</v>
      </c>
    </row>
    <row r="842" spans="1:8" ht="102" x14ac:dyDescent="0.25">
      <c r="A842" s="26">
        <v>44613</v>
      </c>
      <c r="B842" s="27" t="s">
        <v>127</v>
      </c>
      <c r="C842" s="28">
        <v>1</v>
      </c>
      <c r="D842" s="24" t="s">
        <v>132</v>
      </c>
      <c r="E842" s="29">
        <v>15676.3</v>
      </c>
      <c r="F842" s="13">
        <f t="shared" si="40"/>
        <v>261.27166666666665</v>
      </c>
      <c r="G842" s="13">
        <f t="shared" si="42"/>
        <v>5747.9766666666665</v>
      </c>
      <c r="H842" s="15">
        <f t="shared" si="41"/>
        <v>9928.3233333333337</v>
      </c>
    </row>
    <row r="843" spans="1:8" ht="102" x14ac:dyDescent="0.25">
      <c r="A843" s="26">
        <v>44613</v>
      </c>
      <c r="B843" s="27" t="s">
        <v>127</v>
      </c>
      <c r="C843" s="28">
        <v>1</v>
      </c>
      <c r="D843" s="24" t="s">
        <v>132</v>
      </c>
      <c r="E843" s="29">
        <v>15676.3</v>
      </c>
      <c r="F843" s="13">
        <f t="shared" si="40"/>
        <v>261.27166666666665</v>
      </c>
      <c r="G843" s="13">
        <f t="shared" si="42"/>
        <v>5747.9766666666665</v>
      </c>
      <c r="H843" s="15">
        <f t="shared" si="41"/>
        <v>9928.3233333333337</v>
      </c>
    </row>
    <row r="844" spans="1:8" ht="102" x14ac:dyDescent="0.25">
      <c r="A844" s="26">
        <v>44613</v>
      </c>
      <c r="B844" s="27" t="s">
        <v>127</v>
      </c>
      <c r="C844" s="28">
        <v>1</v>
      </c>
      <c r="D844" s="24" t="s">
        <v>132</v>
      </c>
      <c r="E844" s="29">
        <v>15676.3</v>
      </c>
      <c r="F844" s="13">
        <f t="shared" si="40"/>
        <v>261.27166666666665</v>
      </c>
      <c r="G844" s="13">
        <f t="shared" si="42"/>
        <v>5747.9766666666665</v>
      </c>
      <c r="H844" s="15">
        <f t="shared" si="41"/>
        <v>9928.3233333333337</v>
      </c>
    </row>
    <row r="845" spans="1:8" ht="102" x14ac:dyDescent="0.25">
      <c r="A845" s="26">
        <v>44613</v>
      </c>
      <c r="B845" s="27" t="s">
        <v>127</v>
      </c>
      <c r="C845" s="28">
        <v>1</v>
      </c>
      <c r="D845" s="24" t="s">
        <v>132</v>
      </c>
      <c r="E845" s="29">
        <v>15676.3</v>
      </c>
      <c r="F845" s="13">
        <f t="shared" si="40"/>
        <v>261.27166666666665</v>
      </c>
      <c r="G845" s="13">
        <f t="shared" si="42"/>
        <v>5747.9766666666665</v>
      </c>
      <c r="H845" s="15">
        <f t="shared" si="41"/>
        <v>9928.3233333333337</v>
      </c>
    </row>
    <row r="846" spans="1:8" ht="25.5" x14ac:dyDescent="0.25">
      <c r="A846" s="26">
        <v>44603</v>
      </c>
      <c r="B846" s="27" t="s">
        <v>133</v>
      </c>
      <c r="C846" s="28">
        <v>1</v>
      </c>
      <c r="D846" s="24" t="s">
        <v>134</v>
      </c>
      <c r="E846" s="29">
        <v>4805.6000000000004</v>
      </c>
      <c r="F846" s="13">
        <f t="shared" si="40"/>
        <v>80.093333333333334</v>
      </c>
      <c r="G846" s="13">
        <f>+F846*22</f>
        <v>1762.0533333333333</v>
      </c>
      <c r="H846" s="15">
        <f t="shared" si="41"/>
        <v>3043.5466666666671</v>
      </c>
    </row>
    <row r="847" spans="1:8" ht="25.5" x14ac:dyDescent="0.25">
      <c r="A847" s="26">
        <v>44603</v>
      </c>
      <c r="B847" s="27" t="s">
        <v>133</v>
      </c>
      <c r="C847" s="28">
        <v>1</v>
      </c>
      <c r="D847" s="24" t="s">
        <v>134</v>
      </c>
      <c r="E847" s="29">
        <v>4805.6000000000004</v>
      </c>
      <c r="F847" s="13">
        <f t="shared" si="40"/>
        <v>80.093333333333334</v>
      </c>
      <c r="G847" s="13">
        <f t="shared" ref="G847:G869" si="43">+F847*22</f>
        <v>1762.0533333333333</v>
      </c>
      <c r="H847" s="15">
        <f t="shared" si="41"/>
        <v>3043.5466666666671</v>
      </c>
    </row>
    <row r="848" spans="1:8" ht="25.5" x14ac:dyDescent="0.25">
      <c r="A848" s="26">
        <v>44603</v>
      </c>
      <c r="B848" s="27" t="s">
        <v>133</v>
      </c>
      <c r="C848" s="28">
        <v>1</v>
      </c>
      <c r="D848" s="24" t="s">
        <v>134</v>
      </c>
      <c r="E848" s="29">
        <v>4805.6000000000004</v>
      </c>
      <c r="F848" s="13">
        <f t="shared" si="40"/>
        <v>80.093333333333334</v>
      </c>
      <c r="G848" s="13">
        <f t="shared" si="43"/>
        <v>1762.0533333333333</v>
      </c>
      <c r="H848" s="15">
        <f t="shared" si="41"/>
        <v>3043.5466666666671</v>
      </c>
    </row>
    <row r="849" spans="1:8" ht="25.5" x14ac:dyDescent="0.25">
      <c r="A849" s="26">
        <v>44603</v>
      </c>
      <c r="B849" s="27" t="s">
        <v>133</v>
      </c>
      <c r="C849" s="28">
        <v>1</v>
      </c>
      <c r="D849" s="24" t="s">
        <v>134</v>
      </c>
      <c r="E849" s="29">
        <v>4805.6000000000004</v>
      </c>
      <c r="F849" s="13">
        <f t="shared" si="40"/>
        <v>80.093333333333334</v>
      </c>
      <c r="G849" s="13">
        <f t="shared" si="43"/>
        <v>1762.0533333333333</v>
      </c>
      <c r="H849" s="15">
        <f t="shared" si="41"/>
        <v>3043.5466666666671</v>
      </c>
    </row>
    <row r="850" spans="1:8" ht="25.5" x14ac:dyDescent="0.25">
      <c r="A850" s="26">
        <v>44603</v>
      </c>
      <c r="B850" s="27" t="s">
        <v>133</v>
      </c>
      <c r="C850" s="28">
        <v>1</v>
      </c>
      <c r="D850" s="24" t="s">
        <v>134</v>
      </c>
      <c r="E850" s="29">
        <v>4805.6000000000004</v>
      </c>
      <c r="F850" s="13">
        <f t="shared" si="40"/>
        <v>80.093333333333334</v>
      </c>
      <c r="G850" s="13">
        <f t="shared" si="43"/>
        <v>1762.0533333333333</v>
      </c>
      <c r="H850" s="15">
        <f t="shared" si="41"/>
        <v>3043.5466666666671</v>
      </c>
    </row>
    <row r="851" spans="1:8" ht="25.5" x14ac:dyDescent="0.25">
      <c r="A851" s="26">
        <v>44603</v>
      </c>
      <c r="B851" s="27" t="s">
        <v>133</v>
      </c>
      <c r="C851" s="28">
        <v>1</v>
      </c>
      <c r="D851" s="24" t="s">
        <v>134</v>
      </c>
      <c r="E851" s="29">
        <v>4805.6000000000004</v>
      </c>
      <c r="F851" s="13">
        <f t="shared" si="40"/>
        <v>80.093333333333334</v>
      </c>
      <c r="G851" s="13">
        <f t="shared" si="43"/>
        <v>1762.0533333333333</v>
      </c>
      <c r="H851" s="15">
        <f t="shared" si="41"/>
        <v>3043.5466666666671</v>
      </c>
    </row>
    <row r="852" spans="1:8" ht="25.5" x14ac:dyDescent="0.25">
      <c r="A852" s="26">
        <v>44603</v>
      </c>
      <c r="B852" s="27" t="s">
        <v>133</v>
      </c>
      <c r="C852" s="28">
        <v>1</v>
      </c>
      <c r="D852" s="24" t="s">
        <v>134</v>
      </c>
      <c r="E852" s="29">
        <v>4805.6000000000004</v>
      </c>
      <c r="F852" s="13">
        <f t="shared" si="40"/>
        <v>80.093333333333334</v>
      </c>
      <c r="G852" s="13">
        <f t="shared" si="43"/>
        <v>1762.0533333333333</v>
      </c>
      <c r="H852" s="15">
        <f t="shared" si="41"/>
        <v>3043.5466666666671</v>
      </c>
    </row>
    <row r="853" spans="1:8" ht="25.5" x14ac:dyDescent="0.25">
      <c r="A853" s="26">
        <v>44603</v>
      </c>
      <c r="B853" s="27" t="s">
        <v>133</v>
      </c>
      <c r="C853" s="28">
        <v>1</v>
      </c>
      <c r="D853" s="24" t="s">
        <v>134</v>
      </c>
      <c r="E853" s="29">
        <v>4805.6000000000004</v>
      </c>
      <c r="F853" s="13">
        <f t="shared" ref="F853:F916" si="44">+E853/60</f>
        <v>80.093333333333334</v>
      </c>
      <c r="G853" s="13">
        <f t="shared" si="43"/>
        <v>1762.0533333333333</v>
      </c>
      <c r="H853" s="15">
        <f t="shared" ref="H853:H916" si="45">+E853-G853</f>
        <v>3043.5466666666671</v>
      </c>
    </row>
    <row r="854" spans="1:8" ht="25.5" x14ac:dyDescent="0.25">
      <c r="A854" s="26">
        <v>44603</v>
      </c>
      <c r="B854" s="27" t="s">
        <v>133</v>
      </c>
      <c r="C854" s="28">
        <v>1</v>
      </c>
      <c r="D854" s="24" t="s">
        <v>134</v>
      </c>
      <c r="E854" s="29">
        <v>4805.6000000000004</v>
      </c>
      <c r="F854" s="13">
        <f t="shared" si="44"/>
        <v>80.093333333333334</v>
      </c>
      <c r="G854" s="13">
        <f t="shared" si="43"/>
        <v>1762.0533333333333</v>
      </c>
      <c r="H854" s="15">
        <f t="shared" si="45"/>
        <v>3043.5466666666671</v>
      </c>
    </row>
    <row r="855" spans="1:8" ht="25.5" x14ac:dyDescent="0.25">
      <c r="A855" s="26">
        <v>44603</v>
      </c>
      <c r="B855" s="27" t="s">
        <v>133</v>
      </c>
      <c r="C855" s="28">
        <v>1</v>
      </c>
      <c r="D855" s="24" t="s">
        <v>134</v>
      </c>
      <c r="E855" s="29">
        <v>4805.6000000000004</v>
      </c>
      <c r="F855" s="13">
        <f t="shared" si="44"/>
        <v>80.093333333333334</v>
      </c>
      <c r="G855" s="13">
        <f t="shared" si="43"/>
        <v>1762.0533333333333</v>
      </c>
      <c r="H855" s="15">
        <f t="shared" si="45"/>
        <v>3043.5466666666671</v>
      </c>
    </row>
    <row r="856" spans="1:8" x14ac:dyDescent="0.25">
      <c r="A856" s="26">
        <v>44603</v>
      </c>
      <c r="B856" s="27" t="s">
        <v>133</v>
      </c>
      <c r="C856" s="28">
        <v>1</v>
      </c>
      <c r="D856" s="24" t="s">
        <v>135</v>
      </c>
      <c r="E856" s="29">
        <v>702.05</v>
      </c>
      <c r="F856" s="13">
        <f t="shared" si="44"/>
        <v>11.700833333333332</v>
      </c>
      <c r="G856" s="13">
        <f t="shared" si="43"/>
        <v>257.41833333333329</v>
      </c>
      <c r="H856" s="15">
        <f t="shared" si="45"/>
        <v>444.63166666666666</v>
      </c>
    </row>
    <row r="857" spans="1:8" x14ac:dyDescent="0.25">
      <c r="A857" s="26">
        <v>44603</v>
      </c>
      <c r="B857" s="27" t="s">
        <v>133</v>
      </c>
      <c r="C857" s="28">
        <v>1</v>
      </c>
      <c r="D857" s="24" t="s">
        <v>135</v>
      </c>
      <c r="E857" s="29">
        <v>702.05</v>
      </c>
      <c r="F857" s="13">
        <f t="shared" si="44"/>
        <v>11.700833333333332</v>
      </c>
      <c r="G857" s="13">
        <f t="shared" si="43"/>
        <v>257.41833333333329</v>
      </c>
      <c r="H857" s="15">
        <f t="shared" si="45"/>
        <v>444.63166666666666</v>
      </c>
    </row>
    <row r="858" spans="1:8" x14ac:dyDescent="0.25">
      <c r="A858" s="26">
        <v>44603</v>
      </c>
      <c r="B858" s="27" t="s">
        <v>133</v>
      </c>
      <c r="C858" s="28">
        <v>1</v>
      </c>
      <c r="D858" s="24" t="s">
        <v>135</v>
      </c>
      <c r="E858" s="29">
        <v>702.05</v>
      </c>
      <c r="F858" s="13">
        <f t="shared" si="44"/>
        <v>11.700833333333332</v>
      </c>
      <c r="G858" s="13">
        <f t="shared" si="43"/>
        <v>257.41833333333329</v>
      </c>
      <c r="H858" s="15">
        <f t="shared" si="45"/>
        <v>444.63166666666666</v>
      </c>
    </row>
    <row r="859" spans="1:8" x14ac:dyDescent="0.25">
      <c r="A859" s="26">
        <v>44603</v>
      </c>
      <c r="B859" s="27" t="s">
        <v>133</v>
      </c>
      <c r="C859" s="28">
        <v>1</v>
      </c>
      <c r="D859" s="24" t="s">
        <v>135</v>
      </c>
      <c r="E859" s="29">
        <v>702.05</v>
      </c>
      <c r="F859" s="13">
        <f t="shared" si="44"/>
        <v>11.700833333333332</v>
      </c>
      <c r="G859" s="13">
        <f t="shared" si="43"/>
        <v>257.41833333333329</v>
      </c>
      <c r="H859" s="15">
        <f t="shared" si="45"/>
        <v>444.63166666666666</v>
      </c>
    </row>
    <row r="860" spans="1:8" x14ac:dyDescent="0.25">
      <c r="A860" s="26">
        <v>44603</v>
      </c>
      <c r="B860" s="27" t="s">
        <v>133</v>
      </c>
      <c r="C860" s="28">
        <v>1</v>
      </c>
      <c r="D860" s="24" t="s">
        <v>135</v>
      </c>
      <c r="E860" s="29">
        <v>702.05</v>
      </c>
      <c r="F860" s="13">
        <f t="shared" si="44"/>
        <v>11.700833333333332</v>
      </c>
      <c r="G860" s="13">
        <f t="shared" si="43"/>
        <v>257.41833333333329</v>
      </c>
      <c r="H860" s="15">
        <f t="shared" si="45"/>
        <v>444.63166666666666</v>
      </c>
    </row>
    <row r="861" spans="1:8" x14ac:dyDescent="0.25">
      <c r="A861" s="26">
        <v>44603</v>
      </c>
      <c r="B861" s="27" t="s">
        <v>133</v>
      </c>
      <c r="C861" s="28">
        <v>1</v>
      </c>
      <c r="D861" s="24" t="s">
        <v>135</v>
      </c>
      <c r="E861" s="29">
        <v>702.05</v>
      </c>
      <c r="F861" s="13">
        <f t="shared" si="44"/>
        <v>11.700833333333332</v>
      </c>
      <c r="G861" s="13">
        <f t="shared" si="43"/>
        <v>257.41833333333329</v>
      </c>
      <c r="H861" s="15">
        <f t="shared" si="45"/>
        <v>444.63166666666666</v>
      </c>
    </row>
    <row r="862" spans="1:8" x14ac:dyDescent="0.25">
      <c r="A862" s="26">
        <v>44603</v>
      </c>
      <c r="B862" s="27" t="s">
        <v>133</v>
      </c>
      <c r="C862" s="28">
        <v>1</v>
      </c>
      <c r="D862" s="24" t="s">
        <v>135</v>
      </c>
      <c r="E862" s="29">
        <v>702.05</v>
      </c>
      <c r="F862" s="13">
        <f t="shared" si="44"/>
        <v>11.700833333333332</v>
      </c>
      <c r="G862" s="13">
        <f t="shared" si="43"/>
        <v>257.41833333333329</v>
      </c>
      <c r="H862" s="15">
        <f t="shared" si="45"/>
        <v>444.63166666666666</v>
      </c>
    </row>
    <row r="863" spans="1:8" x14ac:dyDescent="0.25">
      <c r="A863" s="26">
        <v>44603</v>
      </c>
      <c r="B863" s="27" t="s">
        <v>133</v>
      </c>
      <c r="C863" s="28">
        <v>1</v>
      </c>
      <c r="D863" s="24" t="s">
        <v>135</v>
      </c>
      <c r="E863" s="29">
        <v>702.05</v>
      </c>
      <c r="F863" s="13">
        <f t="shared" si="44"/>
        <v>11.700833333333332</v>
      </c>
      <c r="G863" s="13">
        <f t="shared" si="43"/>
        <v>257.41833333333329</v>
      </c>
      <c r="H863" s="15">
        <f t="shared" si="45"/>
        <v>444.63166666666666</v>
      </c>
    </row>
    <row r="864" spans="1:8" x14ac:dyDescent="0.25">
      <c r="A864" s="26">
        <v>44603</v>
      </c>
      <c r="B864" s="27" t="s">
        <v>133</v>
      </c>
      <c r="C864" s="28">
        <v>1</v>
      </c>
      <c r="D864" s="24" t="s">
        <v>135</v>
      </c>
      <c r="E864" s="29">
        <v>702.05</v>
      </c>
      <c r="F864" s="13">
        <f t="shared" si="44"/>
        <v>11.700833333333332</v>
      </c>
      <c r="G864" s="13">
        <f t="shared" si="43"/>
        <v>257.41833333333329</v>
      </c>
      <c r="H864" s="15">
        <f t="shared" si="45"/>
        <v>444.63166666666666</v>
      </c>
    </row>
    <row r="865" spans="1:8" x14ac:dyDescent="0.25">
      <c r="A865" s="26">
        <v>44603</v>
      </c>
      <c r="B865" s="27" t="s">
        <v>133</v>
      </c>
      <c r="C865" s="28">
        <v>1</v>
      </c>
      <c r="D865" s="24" t="s">
        <v>135</v>
      </c>
      <c r="E865" s="29">
        <v>702.05</v>
      </c>
      <c r="F865" s="13">
        <f t="shared" si="44"/>
        <v>11.700833333333332</v>
      </c>
      <c r="G865" s="13">
        <f t="shared" si="43"/>
        <v>257.41833333333329</v>
      </c>
      <c r="H865" s="15">
        <f t="shared" si="45"/>
        <v>444.63166666666666</v>
      </c>
    </row>
    <row r="866" spans="1:8" s="16" customFormat="1" x14ac:dyDescent="0.25">
      <c r="A866" s="26">
        <v>44603</v>
      </c>
      <c r="B866" s="27" t="s">
        <v>133</v>
      </c>
      <c r="C866" s="28">
        <v>1</v>
      </c>
      <c r="D866" s="24" t="s">
        <v>135</v>
      </c>
      <c r="E866" s="29">
        <v>702.05</v>
      </c>
      <c r="F866" s="13">
        <f t="shared" si="44"/>
        <v>11.700833333333332</v>
      </c>
      <c r="G866" s="13">
        <f t="shared" si="43"/>
        <v>257.41833333333329</v>
      </c>
      <c r="H866" s="15">
        <f t="shared" si="45"/>
        <v>444.63166666666666</v>
      </c>
    </row>
    <row r="867" spans="1:8" x14ac:dyDescent="0.25">
      <c r="A867" s="26">
        <v>44603</v>
      </c>
      <c r="B867" s="27" t="s">
        <v>133</v>
      </c>
      <c r="C867" s="28">
        <v>1</v>
      </c>
      <c r="D867" s="24" t="s">
        <v>135</v>
      </c>
      <c r="E867" s="29">
        <v>702.05</v>
      </c>
      <c r="F867" s="13">
        <f t="shared" si="44"/>
        <v>11.700833333333332</v>
      </c>
      <c r="G867" s="13">
        <f t="shared" si="43"/>
        <v>257.41833333333329</v>
      </c>
      <c r="H867" s="15">
        <f t="shared" si="45"/>
        <v>444.63166666666666</v>
      </c>
    </row>
    <row r="868" spans="1:8" x14ac:dyDescent="0.25">
      <c r="A868" s="26">
        <v>44603</v>
      </c>
      <c r="B868" s="27" t="s">
        <v>133</v>
      </c>
      <c r="C868" s="28">
        <v>1</v>
      </c>
      <c r="D868" s="24" t="s">
        <v>135</v>
      </c>
      <c r="E868" s="29">
        <v>702.05</v>
      </c>
      <c r="F868" s="13">
        <f t="shared" si="44"/>
        <v>11.700833333333332</v>
      </c>
      <c r="G868" s="13">
        <f t="shared" si="43"/>
        <v>257.41833333333329</v>
      </c>
      <c r="H868" s="15">
        <f t="shared" si="45"/>
        <v>444.63166666666666</v>
      </c>
    </row>
    <row r="869" spans="1:8" x14ac:dyDescent="0.25">
      <c r="A869" s="26">
        <v>44603</v>
      </c>
      <c r="B869" s="27" t="s">
        <v>133</v>
      </c>
      <c r="C869" s="28">
        <v>1</v>
      </c>
      <c r="D869" s="24" t="s">
        <v>135</v>
      </c>
      <c r="E869" s="29">
        <v>702.05</v>
      </c>
      <c r="F869" s="13">
        <f t="shared" si="44"/>
        <v>11.700833333333332</v>
      </c>
      <c r="G869" s="13">
        <f t="shared" si="43"/>
        <v>257.41833333333329</v>
      </c>
      <c r="H869" s="15">
        <f t="shared" si="45"/>
        <v>444.63166666666666</v>
      </c>
    </row>
    <row r="870" spans="1:8" ht="25.5" x14ac:dyDescent="0.25">
      <c r="A870" s="10">
        <v>44631</v>
      </c>
      <c r="B870" s="18" t="s">
        <v>136</v>
      </c>
      <c r="C870" s="17">
        <v>1</v>
      </c>
      <c r="D870" s="11" t="s">
        <v>137</v>
      </c>
      <c r="E870" s="29">
        <v>27730</v>
      </c>
      <c r="F870" s="13">
        <f t="shared" si="44"/>
        <v>462.16666666666669</v>
      </c>
      <c r="G870" s="13">
        <f>+F870*22</f>
        <v>10167.666666666668</v>
      </c>
      <c r="H870" s="15">
        <f t="shared" si="45"/>
        <v>17562.333333333332</v>
      </c>
    </row>
    <row r="871" spans="1:8" x14ac:dyDescent="0.25">
      <c r="A871" s="26">
        <v>44651</v>
      </c>
      <c r="B871" s="27" t="s">
        <v>138</v>
      </c>
      <c r="C871" s="28">
        <v>1</v>
      </c>
      <c r="D871" s="24" t="s">
        <v>139</v>
      </c>
      <c r="E871" s="29">
        <v>87000</v>
      </c>
      <c r="F871" s="13">
        <f t="shared" si="44"/>
        <v>1450</v>
      </c>
      <c r="G871" s="13">
        <f>+F871*21</f>
        <v>30450</v>
      </c>
      <c r="H871" s="15">
        <f t="shared" si="45"/>
        <v>56550</v>
      </c>
    </row>
    <row r="872" spans="1:8" x14ac:dyDescent="0.25">
      <c r="A872" s="26">
        <v>44651</v>
      </c>
      <c r="B872" s="27" t="s">
        <v>138</v>
      </c>
      <c r="C872" s="28">
        <v>1</v>
      </c>
      <c r="D872" s="24" t="s">
        <v>140</v>
      </c>
      <c r="E872" s="29">
        <v>1479</v>
      </c>
      <c r="F872" s="13">
        <f t="shared" si="44"/>
        <v>24.65</v>
      </c>
      <c r="G872" s="13">
        <f t="shared" ref="G872:G874" si="46">+F872*21</f>
        <v>517.65</v>
      </c>
      <c r="H872" s="15">
        <f t="shared" si="45"/>
        <v>961.35</v>
      </c>
    </row>
    <row r="873" spans="1:8" x14ac:dyDescent="0.25">
      <c r="A873" s="26">
        <v>44651</v>
      </c>
      <c r="B873" s="27" t="s">
        <v>138</v>
      </c>
      <c r="C873" s="28">
        <v>1</v>
      </c>
      <c r="D873" s="24" t="s">
        <v>140</v>
      </c>
      <c r="E873" s="29">
        <v>1479</v>
      </c>
      <c r="F873" s="13">
        <f t="shared" si="44"/>
        <v>24.65</v>
      </c>
      <c r="G873" s="13">
        <f t="shared" si="46"/>
        <v>517.65</v>
      </c>
      <c r="H873" s="15">
        <f t="shared" si="45"/>
        <v>961.35</v>
      </c>
    </row>
    <row r="874" spans="1:8" x14ac:dyDescent="0.25">
      <c r="A874" s="26">
        <v>44651</v>
      </c>
      <c r="B874" s="27" t="s">
        <v>138</v>
      </c>
      <c r="C874" s="28">
        <v>1</v>
      </c>
      <c r="D874" s="24" t="s">
        <v>141</v>
      </c>
      <c r="E874" s="29">
        <v>24360</v>
      </c>
      <c r="F874" s="13">
        <f t="shared" si="44"/>
        <v>406</v>
      </c>
      <c r="G874" s="13">
        <f t="shared" si="46"/>
        <v>8526</v>
      </c>
      <c r="H874" s="15">
        <f t="shared" si="45"/>
        <v>15834</v>
      </c>
    </row>
    <row r="875" spans="1:8" ht="51" x14ac:dyDescent="0.25">
      <c r="A875" s="26">
        <v>44615</v>
      </c>
      <c r="B875" s="27" t="s">
        <v>142</v>
      </c>
      <c r="C875" s="28">
        <v>1</v>
      </c>
      <c r="D875" s="24" t="s">
        <v>143</v>
      </c>
      <c r="E875" s="29">
        <v>241074</v>
      </c>
      <c r="F875" s="13">
        <f t="shared" si="44"/>
        <v>4017.9</v>
      </c>
      <c r="G875" s="13">
        <f>+F875*22</f>
        <v>88393.8</v>
      </c>
      <c r="H875" s="15">
        <f t="shared" si="45"/>
        <v>152680.20000000001</v>
      </c>
    </row>
    <row r="876" spans="1:8" ht="51" x14ac:dyDescent="0.25">
      <c r="A876" s="26">
        <v>44615</v>
      </c>
      <c r="B876" s="27" t="s">
        <v>142</v>
      </c>
      <c r="C876" s="28">
        <v>1</v>
      </c>
      <c r="D876" s="24" t="s">
        <v>144</v>
      </c>
      <c r="E876" s="29">
        <v>111799.1</v>
      </c>
      <c r="F876" s="13">
        <f t="shared" si="44"/>
        <v>1863.3183333333334</v>
      </c>
      <c r="G876" s="13">
        <f t="shared" ref="G876:G927" si="47">+F876*22</f>
        <v>40993.003333333334</v>
      </c>
      <c r="H876" s="15">
        <f t="shared" si="45"/>
        <v>70806.096666666679</v>
      </c>
    </row>
    <row r="877" spans="1:8" ht="51" x14ac:dyDescent="0.25">
      <c r="A877" s="26">
        <v>44615</v>
      </c>
      <c r="B877" s="27" t="s">
        <v>142</v>
      </c>
      <c r="C877" s="28">
        <v>1</v>
      </c>
      <c r="D877" s="24" t="s">
        <v>144</v>
      </c>
      <c r="E877" s="29">
        <v>111799.1</v>
      </c>
      <c r="F877" s="13">
        <f t="shared" si="44"/>
        <v>1863.3183333333334</v>
      </c>
      <c r="G877" s="13">
        <f t="shared" si="47"/>
        <v>40993.003333333334</v>
      </c>
      <c r="H877" s="15">
        <f t="shared" si="45"/>
        <v>70806.096666666679</v>
      </c>
    </row>
    <row r="878" spans="1:8" ht="51" x14ac:dyDescent="0.25">
      <c r="A878" s="26">
        <v>44615</v>
      </c>
      <c r="B878" s="27" t="s">
        <v>142</v>
      </c>
      <c r="C878" s="28">
        <v>1</v>
      </c>
      <c r="D878" s="24" t="s">
        <v>144</v>
      </c>
      <c r="E878" s="29">
        <v>111799.1</v>
      </c>
      <c r="F878" s="13">
        <f t="shared" si="44"/>
        <v>1863.3183333333334</v>
      </c>
      <c r="G878" s="13">
        <f t="shared" si="47"/>
        <v>40993.003333333334</v>
      </c>
      <c r="H878" s="15">
        <f t="shared" si="45"/>
        <v>70806.096666666679</v>
      </c>
    </row>
    <row r="879" spans="1:8" ht="51" x14ac:dyDescent="0.25">
      <c r="A879" s="26">
        <v>44615</v>
      </c>
      <c r="B879" s="27" t="s">
        <v>142</v>
      </c>
      <c r="C879" s="28">
        <v>1</v>
      </c>
      <c r="D879" s="24" t="s">
        <v>145</v>
      </c>
      <c r="E879" s="29">
        <v>52970.2</v>
      </c>
      <c r="F879" s="13">
        <f t="shared" si="44"/>
        <v>882.83666666666659</v>
      </c>
      <c r="G879" s="13">
        <f t="shared" si="47"/>
        <v>19422.406666666666</v>
      </c>
      <c r="H879" s="15">
        <f t="shared" si="45"/>
        <v>33547.793333333335</v>
      </c>
    </row>
    <row r="880" spans="1:8" ht="51" x14ac:dyDescent="0.25">
      <c r="A880" s="26">
        <v>44615</v>
      </c>
      <c r="B880" s="27" t="s">
        <v>142</v>
      </c>
      <c r="C880" s="28">
        <v>1</v>
      </c>
      <c r="D880" s="24" t="s">
        <v>145</v>
      </c>
      <c r="E880" s="29">
        <v>52970.2</v>
      </c>
      <c r="F880" s="13">
        <f t="shared" si="44"/>
        <v>882.83666666666659</v>
      </c>
      <c r="G880" s="13">
        <f t="shared" si="47"/>
        <v>19422.406666666666</v>
      </c>
      <c r="H880" s="15">
        <f t="shared" si="45"/>
        <v>33547.793333333335</v>
      </c>
    </row>
    <row r="881" spans="1:8" ht="38.25" x14ac:dyDescent="0.25">
      <c r="A881" s="26">
        <v>44615</v>
      </c>
      <c r="B881" s="27" t="s">
        <v>142</v>
      </c>
      <c r="C881" s="28">
        <v>1</v>
      </c>
      <c r="D881" s="24" t="s">
        <v>146</v>
      </c>
      <c r="E881" s="29">
        <v>126024</v>
      </c>
      <c r="F881" s="13">
        <f t="shared" si="44"/>
        <v>2100.4</v>
      </c>
      <c r="G881" s="13">
        <f t="shared" si="47"/>
        <v>46208.800000000003</v>
      </c>
      <c r="H881" s="15">
        <f t="shared" si="45"/>
        <v>79815.199999999997</v>
      </c>
    </row>
    <row r="882" spans="1:8" ht="25.5" x14ac:dyDescent="0.25">
      <c r="A882" s="26">
        <v>44615</v>
      </c>
      <c r="B882" s="27" t="s">
        <v>142</v>
      </c>
      <c r="C882" s="28">
        <v>1</v>
      </c>
      <c r="D882" s="24" t="s">
        <v>147</v>
      </c>
      <c r="E882" s="29">
        <v>28001.4</v>
      </c>
      <c r="F882" s="13">
        <f t="shared" si="44"/>
        <v>466.69</v>
      </c>
      <c r="G882" s="13">
        <f t="shared" si="47"/>
        <v>10267.18</v>
      </c>
      <c r="H882" s="15">
        <f t="shared" si="45"/>
        <v>17734.22</v>
      </c>
    </row>
    <row r="883" spans="1:8" ht="25.5" x14ac:dyDescent="0.25">
      <c r="A883" s="30">
        <v>44615</v>
      </c>
      <c r="B883" s="31" t="s">
        <v>142</v>
      </c>
      <c r="C883" s="28">
        <v>1</v>
      </c>
      <c r="D883" s="24" t="s">
        <v>148</v>
      </c>
      <c r="E883" s="29">
        <f>+'[1]Compras Activos Fijos'!L835</f>
        <v>19985.66</v>
      </c>
      <c r="F883" s="13">
        <f t="shared" si="44"/>
        <v>333.09433333333334</v>
      </c>
      <c r="G883" s="13">
        <f t="shared" si="47"/>
        <v>7328.0753333333332</v>
      </c>
      <c r="H883" s="15">
        <f t="shared" si="45"/>
        <v>12657.584666666666</v>
      </c>
    </row>
    <row r="884" spans="1:8" ht="25.5" x14ac:dyDescent="0.25">
      <c r="A884" s="30">
        <v>44615</v>
      </c>
      <c r="B884" s="31" t="s">
        <v>142</v>
      </c>
      <c r="C884" s="28">
        <v>1</v>
      </c>
      <c r="D884" s="24" t="s">
        <v>149</v>
      </c>
      <c r="E884" s="29">
        <f>+'[1]Compras Activos Fijos'!L836</f>
        <v>22107.3</v>
      </c>
      <c r="F884" s="13">
        <f t="shared" si="44"/>
        <v>368.45499999999998</v>
      </c>
      <c r="G884" s="13">
        <f t="shared" si="47"/>
        <v>8106.0099999999993</v>
      </c>
      <c r="H884" s="15">
        <f t="shared" si="45"/>
        <v>14001.29</v>
      </c>
    </row>
    <row r="885" spans="1:8" ht="25.5" x14ac:dyDescent="0.25">
      <c r="A885" s="30">
        <v>44615</v>
      </c>
      <c r="B885" s="31" t="s">
        <v>142</v>
      </c>
      <c r="C885" s="28">
        <v>1</v>
      </c>
      <c r="D885" s="24" t="s">
        <v>149</v>
      </c>
      <c r="E885" s="29">
        <f>+'[1]Compras Activos Fijos'!L837</f>
        <v>22107.3</v>
      </c>
      <c r="F885" s="13">
        <f t="shared" si="44"/>
        <v>368.45499999999998</v>
      </c>
      <c r="G885" s="13">
        <f t="shared" si="47"/>
        <v>8106.0099999999993</v>
      </c>
      <c r="H885" s="15">
        <f t="shared" si="45"/>
        <v>14001.29</v>
      </c>
    </row>
    <row r="886" spans="1:8" ht="25.5" x14ac:dyDescent="0.25">
      <c r="A886" s="30">
        <v>44615</v>
      </c>
      <c r="B886" s="31" t="s">
        <v>142</v>
      </c>
      <c r="C886" s="28">
        <v>1</v>
      </c>
      <c r="D886" s="24" t="s">
        <v>150</v>
      </c>
      <c r="E886" s="29">
        <f>+'[1]Compras Activos Fijos'!L838</f>
        <v>12767.6</v>
      </c>
      <c r="F886" s="13">
        <f t="shared" si="44"/>
        <v>212.79333333333335</v>
      </c>
      <c r="G886" s="13">
        <f t="shared" si="47"/>
        <v>4681.4533333333338</v>
      </c>
      <c r="H886" s="15">
        <f t="shared" si="45"/>
        <v>8086.1466666666665</v>
      </c>
    </row>
    <row r="887" spans="1:8" ht="25.5" x14ac:dyDescent="0.25">
      <c r="A887" s="30">
        <v>44615</v>
      </c>
      <c r="B887" s="31" t="s">
        <v>142</v>
      </c>
      <c r="C887" s="28">
        <v>1</v>
      </c>
      <c r="D887" s="24" t="s">
        <v>151</v>
      </c>
      <c r="E887" s="29">
        <f>+'[1]Compras Activos Fijos'!L839</f>
        <v>35175.800000000003</v>
      </c>
      <c r="F887" s="13">
        <f t="shared" si="44"/>
        <v>586.26333333333343</v>
      </c>
      <c r="G887" s="13">
        <f t="shared" si="47"/>
        <v>12897.793333333335</v>
      </c>
      <c r="H887" s="15">
        <f t="shared" si="45"/>
        <v>22278.006666666668</v>
      </c>
    </row>
    <row r="888" spans="1:8" ht="25.5" x14ac:dyDescent="0.25">
      <c r="A888" s="30">
        <v>44615</v>
      </c>
      <c r="B888" s="31" t="s">
        <v>142</v>
      </c>
      <c r="C888" s="28">
        <v>1</v>
      </c>
      <c r="D888" s="24" t="s">
        <v>152</v>
      </c>
      <c r="E888" s="29">
        <f>+'[1]Compras Activos Fijos'!L840</f>
        <v>27741.8</v>
      </c>
      <c r="F888" s="13">
        <f t="shared" si="44"/>
        <v>462.36333333333334</v>
      </c>
      <c r="G888" s="13">
        <f t="shared" si="47"/>
        <v>10171.993333333334</v>
      </c>
      <c r="H888" s="15">
        <f t="shared" si="45"/>
        <v>17569.806666666664</v>
      </c>
    </row>
    <row r="889" spans="1:8" ht="25.5" x14ac:dyDescent="0.25">
      <c r="A889" s="30">
        <v>44615</v>
      </c>
      <c r="B889" s="31" t="s">
        <v>142</v>
      </c>
      <c r="C889" s="28">
        <v>1</v>
      </c>
      <c r="D889" s="24" t="s">
        <v>153</v>
      </c>
      <c r="E889" s="29">
        <f>+'[1]Compras Activos Fijos'!L841</f>
        <v>12144.56</v>
      </c>
      <c r="F889" s="13">
        <f t="shared" si="44"/>
        <v>202.40933333333334</v>
      </c>
      <c r="G889" s="13">
        <f t="shared" si="47"/>
        <v>4453.0053333333335</v>
      </c>
      <c r="H889" s="15">
        <f t="shared" si="45"/>
        <v>7691.554666666666</v>
      </c>
    </row>
    <row r="890" spans="1:8" ht="25.5" x14ac:dyDescent="0.25">
      <c r="A890" s="30">
        <v>44615</v>
      </c>
      <c r="B890" s="31" t="s">
        <v>142</v>
      </c>
      <c r="C890" s="28">
        <v>1</v>
      </c>
      <c r="D890" s="24" t="s">
        <v>153</v>
      </c>
      <c r="E890" s="29">
        <f>+'[1]Compras Activos Fijos'!L842</f>
        <v>12144.56</v>
      </c>
      <c r="F890" s="13">
        <f t="shared" si="44"/>
        <v>202.40933333333334</v>
      </c>
      <c r="G890" s="13">
        <f t="shared" si="47"/>
        <v>4453.0053333333335</v>
      </c>
      <c r="H890" s="15">
        <f t="shared" si="45"/>
        <v>7691.554666666666</v>
      </c>
    </row>
    <row r="891" spans="1:8" ht="25.5" x14ac:dyDescent="0.25">
      <c r="A891" s="30">
        <v>44615</v>
      </c>
      <c r="B891" s="31" t="s">
        <v>142</v>
      </c>
      <c r="C891" s="28">
        <v>1</v>
      </c>
      <c r="D891" s="24" t="s">
        <v>153</v>
      </c>
      <c r="E891" s="29">
        <f>+'[1]Compras Activos Fijos'!L843</f>
        <v>12144.56</v>
      </c>
      <c r="F891" s="13">
        <f t="shared" si="44"/>
        <v>202.40933333333334</v>
      </c>
      <c r="G891" s="13">
        <f t="shared" si="47"/>
        <v>4453.0053333333335</v>
      </c>
      <c r="H891" s="15">
        <f t="shared" si="45"/>
        <v>7691.554666666666</v>
      </c>
    </row>
    <row r="892" spans="1:8" ht="25.5" x14ac:dyDescent="0.25">
      <c r="A892" s="30">
        <v>44615</v>
      </c>
      <c r="B892" s="31" t="s">
        <v>142</v>
      </c>
      <c r="C892" s="28">
        <v>1</v>
      </c>
      <c r="D892" s="24" t="s">
        <v>153</v>
      </c>
      <c r="E892" s="29">
        <f>+'[1]Compras Activos Fijos'!L844</f>
        <v>12144.56</v>
      </c>
      <c r="F892" s="13">
        <f t="shared" si="44"/>
        <v>202.40933333333334</v>
      </c>
      <c r="G892" s="13">
        <f t="shared" si="47"/>
        <v>4453.0053333333335</v>
      </c>
      <c r="H892" s="15">
        <f t="shared" si="45"/>
        <v>7691.554666666666</v>
      </c>
    </row>
    <row r="893" spans="1:8" ht="25.5" x14ac:dyDescent="0.25">
      <c r="A893" s="30">
        <v>44615</v>
      </c>
      <c r="B893" s="31" t="s">
        <v>142</v>
      </c>
      <c r="C893" s="28">
        <v>1</v>
      </c>
      <c r="D893" s="24" t="s">
        <v>153</v>
      </c>
      <c r="E893" s="29">
        <f>+'[1]Compras Activos Fijos'!L845</f>
        <v>12144.56</v>
      </c>
      <c r="F893" s="13">
        <f t="shared" si="44"/>
        <v>202.40933333333334</v>
      </c>
      <c r="G893" s="13">
        <f t="shared" si="47"/>
        <v>4453.0053333333335</v>
      </c>
      <c r="H893" s="15">
        <f t="shared" si="45"/>
        <v>7691.554666666666</v>
      </c>
    </row>
    <row r="894" spans="1:8" ht="25.5" x14ac:dyDescent="0.25">
      <c r="A894" s="30">
        <v>44615</v>
      </c>
      <c r="B894" s="31" t="s">
        <v>142</v>
      </c>
      <c r="C894" s="28">
        <v>1</v>
      </c>
      <c r="D894" s="24" t="s">
        <v>153</v>
      </c>
      <c r="E894" s="29">
        <f>+'[1]Compras Activos Fijos'!L846</f>
        <v>12144.56</v>
      </c>
      <c r="F894" s="13">
        <f t="shared" si="44"/>
        <v>202.40933333333334</v>
      </c>
      <c r="G894" s="13">
        <f t="shared" si="47"/>
        <v>4453.0053333333335</v>
      </c>
      <c r="H894" s="15">
        <f t="shared" si="45"/>
        <v>7691.554666666666</v>
      </c>
    </row>
    <row r="895" spans="1:8" ht="25.5" x14ac:dyDescent="0.25">
      <c r="A895" s="30">
        <v>44615</v>
      </c>
      <c r="B895" s="31" t="s">
        <v>142</v>
      </c>
      <c r="C895" s="28">
        <v>1</v>
      </c>
      <c r="D895" s="24" t="s">
        <v>154</v>
      </c>
      <c r="E895" s="29">
        <f>+'[1]Compras Activos Fijos'!L847</f>
        <v>17959.599999999999</v>
      </c>
      <c r="F895" s="13">
        <f t="shared" si="44"/>
        <v>299.32666666666665</v>
      </c>
      <c r="G895" s="13">
        <f t="shared" si="47"/>
        <v>6585.1866666666665</v>
      </c>
      <c r="H895" s="15">
        <f t="shared" si="45"/>
        <v>11374.413333333332</v>
      </c>
    </row>
    <row r="896" spans="1:8" ht="25.5" x14ac:dyDescent="0.25">
      <c r="A896" s="30">
        <v>44615</v>
      </c>
      <c r="B896" s="31" t="s">
        <v>142</v>
      </c>
      <c r="C896" s="28">
        <v>1</v>
      </c>
      <c r="D896" s="24" t="s">
        <v>155</v>
      </c>
      <c r="E896" s="29">
        <f>+'[1]Compras Activos Fijos'!L848</f>
        <v>2419</v>
      </c>
      <c r="F896" s="13">
        <f t="shared" si="44"/>
        <v>40.31666666666667</v>
      </c>
      <c r="G896" s="13">
        <f t="shared" si="47"/>
        <v>886.9666666666667</v>
      </c>
      <c r="H896" s="15">
        <f t="shared" si="45"/>
        <v>1532.0333333333333</v>
      </c>
    </row>
    <row r="897" spans="1:8" ht="25.5" x14ac:dyDescent="0.25">
      <c r="A897" s="30">
        <v>44615</v>
      </c>
      <c r="B897" s="31" t="s">
        <v>142</v>
      </c>
      <c r="C897" s="28">
        <v>1</v>
      </c>
      <c r="D897" s="24" t="s">
        <v>156</v>
      </c>
      <c r="E897" s="29">
        <f>+'[1]Compras Activos Fijos'!L849</f>
        <v>7316</v>
      </c>
      <c r="F897" s="13">
        <f t="shared" si="44"/>
        <v>121.93333333333334</v>
      </c>
      <c r="G897" s="13">
        <f t="shared" si="47"/>
        <v>2682.5333333333333</v>
      </c>
      <c r="H897" s="15">
        <f t="shared" si="45"/>
        <v>4633.4666666666672</v>
      </c>
    </row>
    <row r="898" spans="1:8" ht="25.5" x14ac:dyDescent="0.25">
      <c r="A898" s="30">
        <v>44615</v>
      </c>
      <c r="B898" s="31" t="s">
        <v>142</v>
      </c>
      <c r="C898" s="28">
        <v>1</v>
      </c>
      <c r="D898" s="24" t="s">
        <v>157</v>
      </c>
      <c r="E898" s="29">
        <f>+'[1]Compras Activos Fijos'!L850</f>
        <v>9109.6</v>
      </c>
      <c r="F898" s="13">
        <f t="shared" si="44"/>
        <v>151.82666666666668</v>
      </c>
      <c r="G898" s="13">
        <f t="shared" si="47"/>
        <v>3340.186666666667</v>
      </c>
      <c r="H898" s="15">
        <f t="shared" si="45"/>
        <v>5769.4133333333339</v>
      </c>
    </row>
    <row r="899" spans="1:8" ht="25.5" x14ac:dyDescent="0.25">
      <c r="A899" s="30">
        <v>44615</v>
      </c>
      <c r="B899" s="31" t="s">
        <v>142</v>
      </c>
      <c r="C899" s="28">
        <v>1</v>
      </c>
      <c r="D899" s="24" t="s">
        <v>157</v>
      </c>
      <c r="E899" s="29">
        <f>+'[1]Compras Activos Fijos'!L851</f>
        <v>9109.6</v>
      </c>
      <c r="F899" s="13">
        <f t="shared" si="44"/>
        <v>151.82666666666668</v>
      </c>
      <c r="G899" s="13">
        <f t="shared" si="47"/>
        <v>3340.186666666667</v>
      </c>
      <c r="H899" s="15">
        <f t="shared" si="45"/>
        <v>5769.4133333333339</v>
      </c>
    </row>
    <row r="900" spans="1:8" ht="51" x14ac:dyDescent="0.25">
      <c r="A900" s="26">
        <v>44628</v>
      </c>
      <c r="B900" s="27" t="s">
        <v>158</v>
      </c>
      <c r="C900" s="28">
        <v>1</v>
      </c>
      <c r="D900" s="24" t="s">
        <v>159</v>
      </c>
      <c r="E900" s="29">
        <v>108346</v>
      </c>
      <c r="F900" s="13">
        <f t="shared" si="44"/>
        <v>1805.7666666666667</v>
      </c>
      <c r="G900" s="13">
        <f t="shared" si="47"/>
        <v>39726.866666666669</v>
      </c>
      <c r="H900" s="15">
        <f t="shared" si="45"/>
        <v>68619.133333333331</v>
      </c>
    </row>
    <row r="901" spans="1:8" ht="51" x14ac:dyDescent="0.25">
      <c r="A901" s="26">
        <v>44628</v>
      </c>
      <c r="B901" s="27" t="s">
        <v>158</v>
      </c>
      <c r="C901" s="28">
        <v>1</v>
      </c>
      <c r="D901" s="24" t="s">
        <v>159</v>
      </c>
      <c r="E901" s="29">
        <v>108346</v>
      </c>
      <c r="F901" s="13">
        <f t="shared" si="44"/>
        <v>1805.7666666666667</v>
      </c>
      <c r="G901" s="13">
        <f t="shared" si="47"/>
        <v>39726.866666666669</v>
      </c>
      <c r="H901" s="15">
        <f t="shared" si="45"/>
        <v>68619.133333333331</v>
      </c>
    </row>
    <row r="902" spans="1:8" ht="51" x14ac:dyDescent="0.25">
      <c r="A902" s="26">
        <v>44628</v>
      </c>
      <c r="B902" s="27" t="s">
        <v>158</v>
      </c>
      <c r="C902" s="28">
        <v>1</v>
      </c>
      <c r="D902" s="24" t="s">
        <v>159</v>
      </c>
      <c r="E902" s="29">
        <v>108346</v>
      </c>
      <c r="F902" s="13">
        <f t="shared" si="44"/>
        <v>1805.7666666666667</v>
      </c>
      <c r="G902" s="13">
        <f t="shared" si="47"/>
        <v>39726.866666666669</v>
      </c>
      <c r="H902" s="15">
        <f t="shared" si="45"/>
        <v>68619.133333333331</v>
      </c>
    </row>
    <row r="903" spans="1:8" ht="51" x14ac:dyDescent="0.25">
      <c r="A903" s="26">
        <v>44628</v>
      </c>
      <c r="B903" s="27" t="s">
        <v>158</v>
      </c>
      <c r="C903" s="28">
        <v>1</v>
      </c>
      <c r="D903" s="24" t="s">
        <v>159</v>
      </c>
      <c r="E903" s="29">
        <v>108346</v>
      </c>
      <c r="F903" s="13">
        <f t="shared" si="44"/>
        <v>1805.7666666666667</v>
      </c>
      <c r="G903" s="13">
        <f t="shared" si="47"/>
        <v>39726.866666666669</v>
      </c>
      <c r="H903" s="15">
        <f t="shared" si="45"/>
        <v>68619.133333333331</v>
      </c>
    </row>
    <row r="904" spans="1:8" ht="51" x14ac:dyDescent="0.25">
      <c r="A904" s="26">
        <v>44628</v>
      </c>
      <c r="B904" s="27" t="s">
        <v>158</v>
      </c>
      <c r="C904" s="28">
        <v>1</v>
      </c>
      <c r="D904" s="24" t="s">
        <v>159</v>
      </c>
      <c r="E904" s="29">
        <v>108346</v>
      </c>
      <c r="F904" s="13">
        <f t="shared" si="44"/>
        <v>1805.7666666666667</v>
      </c>
      <c r="G904" s="13">
        <f t="shared" si="47"/>
        <v>39726.866666666669</v>
      </c>
      <c r="H904" s="15">
        <f t="shared" si="45"/>
        <v>68619.133333333331</v>
      </c>
    </row>
    <row r="905" spans="1:8" ht="51" x14ac:dyDescent="0.25">
      <c r="A905" s="26">
        <v>44628</v>
      </c>
      <c r="B905" s="27" t="s">
        <v>158</v>
      </c>
      <c r="C905" s="28">
        <v>1</v>
      </c>
      <c r="D905" s="24" t="s">
        <v>159</v>
      </c>
      <c r="E905" s="29">
        <v>108346</v>
      </c>
      <c r="F905" s="13">
        <f t="shared" si="44"/>
        <v>1805.7666666666667</v>
      </c>
      <c r="G905" s="13">
        <f t="shared" si="47"/>
        <v>39726.866666666669</v>
      </c>
      <c r="H905" s="15">
        <f t="shared" si="45"/>
        <v>68619.133333333331</v>
      </c>
    </row>
    <row r="906" spans="1:8" ht="51" x14ac:dyDescent="0.25">
      <c r="A906" s="26">
        <v>44628</v>
      </c>
      <c r="B906" s="27" t="s">
        <v>158</v>
      </c>
      <c r="C906" s="28">
        <v>1</v>
      </c>
      <c r="D906" s="24" t="s">
        <v>159</v>
      </c>
      <c r="E906" s="29">
        <v>108346</v>
      </c>
      <c r="F906" s="13">
        <f t="shared" si="44"/>
        <v>1805.7666666666667</v>
      </c>
      <c r="G906" s="13">
        <f t="shared" si="47"/>
        <v>39726.866666666669</v>
      </c>
      <c r="H906" s="15">
        <f t="shared" si="45"/>
        <v>68619.133333333331</v>
      </c>
    </row>
    <row r="907" spans="1:8" ht="51" x14ac:dyDescent="0.25">
      <c r="A907" s="26">
        <v>44628</v>
      </c>
      <c r="B907" s="27" t="s">
        <v>158</v>
      </c>
      <c r="C907" s="28">
        <v>1</v>
      </c>
      <c r="D907" s="24" t="s">
        <v>159</v>
      </c>
      <c r="E907" s="29">
        <v>108346</v>
      </c>
      <c r="F907" s="13">
        <f t="shared" si="44"/>
        <v>1805.7666666666667</v>
      </c>
      <c r="G907" s="13">
        <f t="shared" si="47"/>
        <v>39726.866666666669</v>
      </c>
      <c r="H907" s="15">
        <f t="shared" si="45"/>
        <v>68619.133333333331</v>
      </c>
    </row>
    <row r="908" spans="1:8" ht="51" x14ac:dyDescent="0.25">
      <c r="A908" s="26">
        <v>44628</v>
      </c>
      <c r="B908" s="27" t="s">
        <v>158</v>
      </c>
      <c r="C908" s="28">
        <v>1</v>
      </c>
      <c r="D908" s="24" t="s">
        <v>159</v>
      </c>
      <c r="E908" s="29">
        <v>108346</v>
      </c>
      <c r="F908" s="13">
        <f t="shared" si="44"/>
        <v>1805.7666666666667</v>
      </c>
      <c r="G908" s="13">
        <f t="shared" si="47"/>
        <v>39726.866666666669</v>
      </c>
      <c r="H908" s="15">
        <f t="shared" si="45"/>
        <v>68619.133333333331</v>
      </c>
    </row>
    <row r="909" spans="1:8" ht="51" x14ac:dyDescent="0.25">
      <c r="A909" s="26">
        <v>44628</v>
      </c>
      <c r="B909" s="27" t="s">
        <v>158</v>
      </c>
      <c r="C909" s="28">
        <v>1</v>
      </c>
      <c r="D909" s="24" t="s">
        <v>159</v>
      </c>
      <c r="E909" s="29">
        <v>108346</v>
      </c>
      <c r="F909" s="13">
        <f t="shared" si="44"/>
        <v>1805.7666666666667</v>
      </c>
      <c r="G909" s="13">
        <f t="shared" si="47"/>
        <v>39726.866666666669</v>
      </c>
      <c r="H909" s="15">
        <f t="shared" si="45"/>
        <v>68619.133333333331</v>
      </c>
    </row>
    <row r="910" spans="1:8" ht="51" x14ac:dyDescent="0.25">
      <c r="A910" s="26">
        <v>44628</v>
      </c>
      <c r="B910" s="27" t="s">
        <v>158</v>
      </c>
      <c r="C910" s="28">
        <v>1</v>
      </c>
      <c r="D910" s="24" t="s">
        <v>159</v>
      </c>
      <c r="E910" s="29">
        <v>108346</v>
      </c>
      <c r="F910" s="13">
        <f t="shared" si="44"/>
        <v>1805.7666666666667</v>
      </c>
      <c r="G910" s="13">
        <f t="shared" si="47"/>
        <v>39726.866666666669</v>
      </c>
      <c r="H910" s="15">
        <f t="shared" si="45"/>
        <v>68619.133333333331</v>
      </c>
    </row>
    <row r="911" spans="1:8" ht="51" x14ac:dyDescent="0.25">
      <c r="A911" s="26">
        <v>44628</v>
      </c>
      <c r="B911" s="27" t="s">
        <v>158</v>
      </c>
      <c r="C911" s="28">
        <v>1</v>
      </c>
      <c r="D911" s="24" t="s">
        <v>160</v>
      </c>
      <c r="E911" s="29">
        <v>125172</v>
      </c>
      <c r="F911" s="13">
        <f t="shared" si="44"/>
        <v>2086.1999999999998</v>
      </c>
      <c r="G911" s="13">
        <f t="shared" si="47"/>
        <v>45896.399999999994</v>
      </c>
      <c r="H911" s="15">
        <f t="shared" si="45"/>
        <v>79275.600000000006</v>
      </c>
    </row>
    <row r="912" spans="1:8" ht="51" x14ac:dyDescent="0.25">
      <c r="A912" s="26">
        <v>44628</v>
      </c>
      <c r="B912" s="27" t="s">
        <v>158</v>
      </c>
      <c r="C912" s="28">
        <v>1</v>
      </c>
      <c r="D912" s="24" t="s">
        <v>160</v>
      </c>
      <c r="E912" s="29">
        <v>125172</v>
      </c>
      <c r="F912" s="13">
        <f t="shared" si="44"/>
        <v>2086.1999999999998</v>
      </c>
      <c r="G912" s="13">
        <f t="shared" si="47"/>
        <v>45896.399999999994</v>
      </c>
      <c r="H912" s="15">
        <f t="shared" si="45"/>
        <v>79275.600000000006</v>
      </c>
    </row>
    <row r="913" spans="1:8" ht="51" x14ac:dyDescent="0.25">
      <c r="A913" s="26">
        <v>44628</v>
      </c>
      <c r="B913" s="27" t="s">
        <v>158</v>
      </c>
      <c r="C913" s="28">
        <v>1</v>
      </c>
      <c r="D913" s="24" t="s">
        <v>160</v>
      </c>
      <c r="E913" s="29">
        <v>125172</v>
      </c>
      <c r="F913" s="13">
        <f t="shared" si="44"/>
        <v>2086.1999999999998</v>
      </c>
      <c r="G913" s="13">
        <f t="shared" si="47"/>
        <v>45896.399999999994</v>
      </c>
      <c r="H913" s="15">
        <f t="shared" si="45"/>
        <v>79275.600000000006</v>
      </c>
    </row>
    <row r="914" spans="1:8" ht="51" x14ac:dyDescent="0.25">
      <c r="A914" s="26">
        <v>44628</v>
      </c>
      <c r="B914" s="27" t="s">
        <v>158</v>
      </c>
      <c r="C914" s="28">
        <v>1</v>
      </c>
      <c r="D914" s="24" t="s">
        <v>160</v>
      </c>
      <c r="E914" s="29">
        <v>125172</v>
      </c>
      <c r="F914" s="13">
        <f t="shared" si="44"/>
        <v>2086.1999999999998</v>
      </c>
      <c r="G914" s="13">
        <f t="shared" si="47"/>
        <v>45896.399999999994</v>
      </c>
      <c r="H914" s="15">
        <f t="shared" si="45"/>
        <v>79275.600000000006</v>
      </c>
    </row>
    <row r="915" spans="1:8" ht="51" x14ac:dyDescent="0.25">
      <c r="A915" s="26">
        <v>44628</v>
      </c>
      <c r="B915" s="27" t="s">
        <v>158</v>
      </c>
      <c r="C915" s="28">
        <v>1</v>
      </c>
      <c r="D915" s="24" t="s">
        <v>160</v>
      </c>
      <c r="E915" s="29">
        <v>125172</v>
      </c>
      <c r="F915" s="13">
        <f t="shared" si="44"/>
        <v>2086.1999999999998</v>
      </c>
      <c r="G915" s="13">
        <f t="shared" si="47"/>
        <v>45896.399999999994</v>
      </c>
      <c r="H915" s="15">
        <f t="shared" si="45"/>
        <v>79275.600000000006</v>
      </c>
    </row>
    <row r="916" spans="1:8" ht="51" x14ac:dyDescent="0.25">
      <c r="A916" s="26">
        <v>44628</v>
      </c>
      <c r="B916" s="27" t="s">
        <v>158</v>
      </c>
      <c r="C916" s="28">
        <v>1</v>
      </c>
      <c r="D916" s="24" t="s">
        <v>160</v>
      </c>
      <c r="E916" s="29">
        <v>125172</v>
      </c>
      <c r="F916" s="13">
        <f t="shared" si="44"/>
        <v>2086.1999999999998</v>
      </c>
      <c r="G916" s="13">
        <f t="shared" si="47"/>
        <v>45896.399999999994</v>
      </c>
      <c r="H916" s="15">
        <f t="shared" si="45"/>
        <v>79275.600000000006</v>
      </c>
    </row>
    <row r="917" spans="1:8" ht="51" x14ac:dyDescent="0.25">
      <c r="A917" s="26">
        <v>44628</v>
      </c>
      <c r="B917" s="27" t="s">
        <v>158</v>
      </c>
      <c r="C917" s="28">
        <v>1</v>
      </c>
      <c r="D917" s="24" t="s">
        <v>160</v>
      </c>
      <c r="E917" s="29">
        <v>125172</v>
      </c>
      <c r="F917" s="13">
        <f t="shared" ref="F917:F980" si="48">+E917/60</f>
        <v>2086.1999999999998</v>
      </c>
      <c r="G917" s="13">
        <f t="shared" si="47"/>
        <v>45896.399999999994</v>
      </c>
      <c r="H917" s="15">
        <f t="shared" ref="H917:H980" si="49">+E917-G917</f>
        <v>79275.600000000006</v>
      </c>
    </row>
    <row r="918" spans="1:8" ht="38.25" x14ac:dyDescent="0.25">
      <c r="A918" s="26">
        <v>44628</v>
      </c>
      <c r="B918" s="27" t="s">
        <v>158</v>
      </c>
      <c r="C918" s="28">
        <v>1</v>
      </c>
      <c r="D918" s="24" t="s">
        <v>161</v>
      </c>
      <c r="E918" s="29">
        <v>112532</v>
      </c>
      <c r="F918" s="13">
        <f t="shared" si="48"/>
        <v>1875.5333333333333</v>
      </c>
      <c r="G918" s="13">
        <f t="shared" si="47"/>
        <v>41261.73333333333</v>
      </c>
      <c r="H918" s="15">
        <f t="shared" si="49"/>
        <v>71270.266666666663</v>
      </c>
    </row>
    <row r="919" spans="1:8" ht="38.25" x14ac:dyDescent="0.25">
      <c r="A919" s="26">
        <v>44628</v>
      </c>
      <c r="B919" s="27" t="s">
        <v>158</v>
      </c>
      <c r="C919" s="28">
        <v>1</v>
      </c>
      <c r="D919" s="24" t="s">
        <v>161</v>
      </c>
      <c r="E919" s="29">
        <v>112532</v>
      </c>
      <c r="F919" s="13">
        <f t="shared" si="48"/>
        <v>1875.5333333333333</v>
      </c>
      <c r="G919" s="13">
        <f t="shared" si="47"/>
        <v>41261.73333333333</v>
      </c>
      <c r="H919" s="15">
        <f t="shared" si="49"/>
        <v>71270.266666666663</v>
      </c>
    </row>
    <row r="920" spans="1:8" ht="38.25" x14ac:dyDescent="0.25">
      <c r="A920" s="26">
        <v>44628</v>
      </c>
      <c r="B920" s="27" t="s">
        <v>158</v>
      </c>
      <c r="C920" s="28">
        <v>1</v>
      </c>
      <c r="D920" s="24" t="s">
        <v>161</v>
      </c>
      <c r="E920" s="29">
        <v>112532</v>
      </c>
      <c r="F920" s="13">
        <f t="shared" si="48"/>
        <v>1875.5333333333333</v>
      </c>
      <c r="G920" s="13">
        <f t="shared" si="47"/>
        <v>41261.73333333333</v>
      </c>
      <c r="H920" s="15">
        <f t="shared" si="49"/>
        <v>71270.266666666663</v>
      </c>
    </row>
    <row r="921" spans="1:8" ht="38.25" x14ac:dyDescent="0.25">
      <c r="A921" s="26">
        <v>44628</v>
      </c>
      <c r="B921" s="27" t="s">
        <v>158</v>
      </c>
      <c r="C921" s="28">
        <v>1</v>
      </c>
      <c r="D921" s="24" t="s">
        <v>162</v>
      </c>
      <c r="E921" s="29">
        <v>186076.01</v>
      </c>
      <c r="F921" s="13">
        <f t="shared" si="48"/>
        <v>3101.2668333333336</v>
      </c>
      <c r="G921" s="13">
        <f t="shared" si="47"/>
        <v>68227.87033333334</v>
      </c>
      <c r="H921" s="15">
        <f t="shared" si="49"/>
        <v>117848.13966666667</v>
      </c>
    </row>
    <row r="922" spans="1:8" x14ac:dyDescent="0.25">
      <c r="A922" s="26">
        <v>44628</v>
      </c>
      <c r="B922" s="27" t="s">
        <v>158</v>
      </c>
      <c r="C922" s="28">
        <v>1</v>
      </c>
      <c r="D922" s="24" t="s">
        <v>163</v>
      </c>
      <c r="E922" s="29">
        <v>31000</v>
      </c>
      <c r="F922" s="13">
        <f t="shared" si="48"/>
        <v>516.66666666666663</v>
      </c>
      <c r="G922" s="13">
        <f t="shared" si="47"/>
        <v>11366.666666666666</v>
      </c>
      <c r="H922" s="15">
        <f t="shared" si="49"/>
        <v>19633.333333333336</v>
      </c>
    </row>
    <row r="923" spans="1:8" ht="25.5" x14ac:dyDescent="0.25">
      <c r="A923" s="26">
        <v>44628</v>
      </c>
      <c r="B923" s="27" t="s">
        <v>158</v>
      </c>
      <c r="C923" s="28">
        <v>1</v>
      </c>
      <c r="D923" s="24" t="s">
        <v>164</v>
      </c>
      <c r="E923" s="29">
        <v>18879</v>
      </c>
      <c r="F923" s="13">
        <f t="shared" si="48"/>
        <v>314.64999999999998</v>
      </c>
      <c r="G923" s="13">
        <f t="shared" si="47"/>
        <v>6922.2999999999993</v>
      </c>
      <c r="H923" s="15">
        <f t="shared" si="49"/>
        <v>11956.7</v>
      </c>
    </row>
    <row r="924" spans="1:8" ht="25.5" x14ac:dyDescent="0.25">
      <c r="A924" s="26">
        <v>44628</v>
      </c>
      <c r="B924" s="27" t="s">
        <v>158</v>
      </c>
      <c r="C924" s="28">
        <v>1</v>
      </c>
      <c r="D924" s="24" t="s">
        <v>164</v>
      </c>
      <c r="E924" s="29">
        <v>18879</v>
      </c>
      <c r="F924" s="13">
        <f t="shared" si="48"/>
        <v>314.64999999999998</v>
      </c>
      <c r="G924" s="13">
        <f t="shared" si="47"/>
        <v>6922.2999999999993</v>
      </c>
      <c r="H924" s="15">
        <f t="shared" si="49"/>
        <v>11956.7</v>
      </c>
    </row>
    <row r="925" spans="1:8" ht="25.5" x14ac:dyDescent="0.25">
      <c r="A925" s="26">
        <v>44628</v>
      </c>
      <c r="B925" s="27" t="s">
        <v>158</v>
      </c>
      <c r="C925" s="28">
        <v>1</v>
      </c>
      <c r="D925" s="24" t="s">
        <v>164</v>
      </c>
      <c r="E925" s="29">
        <v>18879</v>
      </c>
      <c r="F925" s="13">
        <f t="shared" si="48"/>
        <v>314.64999999999998</v>
      </c>
      <c r="G925" s="13">
        <f t="shared" si="47"/>
        <v>6922.2999999999993</v>
      </c>
      <c r="H925" s="15">
        <f t="shared" si="49"/>
        <v>11956.7</v>
      </c>
    </row>
    <row r="926" spans="1:8" ht="25.5" x14ac:dyDescent="0.25">
      <c r="A926" s="26">
        <v>44628</v>
      </c>
      <c r="B926" s="27" t="s">
        <v>158</v>
      </c>
      <c r="C926" s="28">
        <v>1</v>
      </c>
      <c r="D926" s="24" t="s">
        <v>164</v>
      </c>
      <c r="E926" s="29">
        <v>18879</v>
      </c>
      <c r="F926" s="13">
        <f t="shared" si="48"/>
        <v>314.64999999999998</v>
      </c>
      <c r="G926" s="13">
        <f t="shared" si="47"/>
        <v>6922.2999999999993</v>
      </c>
      <c r="H926" s="15">
        <f t="shared" si="49"/>
        <v>11956.7</v>
      </c>
    </row>
    <row r="927" spans="1:8" ht="25.5" x14ac:dyDescent="0.25">
      <c r="A927" s="26">
        <v>44628</v>
      </c>
      <c r="B927" s="27" t="s">
        <v>158</v>
      </c>
      <c r="C927" s="28">
        <v>1</v>
      </c>
      <c r="D927" s="24" t="s">
        <v>164</v>
      </c>
      <c r="E927" s="29">
        <v>18879</v>
      </c>
      <c r="F927" s="13">
        <f t="shared" si="48"/>
        <v>314.64999999999998</v>
      </c>
      <c r="G927" s="13">
        <f t="shared" si="47"/>
        <v>6922.2999999999993</v>
      </c>
      <c r="H927" s="15">
        <f t="shared" si="49"/>
        <v>11956.7</v>
      </c>
    </row>
    <row r="928" spans="1:8" ht="25.5" x14ac:dyDescent="0.25">
      <c r="A928" s="26">
        <v>44662</v>
      </c>
      <c r="B928" s="27" t="s">
        <v>15</v>
      </c>
      <c r="C928" s="28">
        <v>1</v>
      </c>
      <c r="D928" s="24" t="s">
        <v>165</v>
      </c>
      <c r="E928" s="29">
        <v>41700</v>
      </c>
      <c r="F928" s="13">
        <f t="shared" si="48"/>
        <v>695</v>
      </c>
      <c r="G928" s="13">
        <f>+F928*21</f>
        <v>14595</v>
      </c>
      <c r="H928" s="15">
        <f t="shared" si="49"/>
        <v>27105</v>
      </c>
    </row>
    <row r="929" spans="1:8" s="16" customFormat="1" x14ac:dyDescent="0.25">
      <c r="A929" s="26">
        <v>44662</v>
      </c>
      <c r="B929" s="27" t="s">
        <v>15</v>
      </c>
      <c r="C929" s="28">
        <v>1</v>
      </c>
      <c r="D929" s="24" t="s">
        <v>166</v>
      </c>
      <c r="E929" s="29">
        <v>7589.76</v>
      </c>
      <c r="F929" s="13">
        <f t="shared" si="48"/>
        <v>126.49600000000001</v>
      </c>
      <c r="G929" s="13">
        <f t="shared" ref="G929:G937" si="50">+F929*21</f>
        <v>2656.4160000000002</v>
      </c>
      <c r="H929" s="15">
        <f t="shared" si="49"/>
        <v>4933.3440000000001</v>
      </c>
    </row>
    <row r="930" spans="1:8" s="16" customFormat="1" x14ac:dyDescent="0.25">
      <c r="A930" s="26">
        <v>44662</v>
      </c>
      <c r="B930" s="27" t="s">
        <v>15</v>
      </c>
      <c r="C930" s="28">
        <v>1</v>
      </c>
      <c r="D930" s="24" t="s">
        <v>167</v>
      </c>
      <c r="E930" s="29">
        <v>1292.5</v>
      </c>
      <c r="F930" s="13">
        <f t="shared" si="48"/>
        <v>21.541666666666668</v>
      </c>
      <c r="G930" s="13">
        <f t="shared" si="50"/>
        <v>452.375</v>
      </c>
      <c r="H930" s="15">
        <f t="shared" si="49"/>
        <v>840.125</v>
      </c>
    </row>
    <row r="931" spans="1:8" x14ac:dyDescent="0.25">
      <c r="A931" s="26">
        <v>44662</v>
      </c>
      <c r="B931" s="27" t="s">
        <v>15</v>
      </c>
      <c r="C931" s="28">
        <v>1</v>
      </c>
      <c r="D931" s="24" t="s">
        <v>167</v>
      </c>
      <c r="E931" s="29">
        <v>1292.5</v>
      </c>
      <c r="F931" s="13">
        <f t="shared" si="48"/>
        <v>21.541666666666668</v>
      </c>
      <c r="G931" s="13">
        <f t="shared" si="50"/>
        <v>452.375</v>
      </c>
      <c r="H931" s="15">
        <f t="shared" si="49"/>
        <v>840.125</v>
      </c>
    </row>
    <row r="932" spans="1:8" x14ac:dyDescent="0.25">
      <c r="A932" s="10">
        <v>44657</v>
      </c>
      <c r="B932" s="18" t="s">
        <v>168</v>
      </c>
      <c r="C932" s="17">
        <v>1</v>
      </c>
      <c r="D932" s="11" t="s">
        <v>169</v>
      </c>
      <c r="E932" s="29">
        <v>126825.46</v>
      </c>
      <c r="F932" s="13">
        <f t="shared" si="48"/>
        <v>2113.7576666666669</v>
      </c>
      <c r="G932" s="13">
        <f t="shared" si="50"/>
        <v>44388.911000000007</v>
      </c>
      <c r="H932" s="15">
        <f t="shared" si="49"/>
        <v>82436.548999999999</v>
      </c>
    </row>
    <row r="933" spans="1:8" x14ac:dyDescent="0.25">
      <c r="A933" s="10">
        <v>44670</v>
      </c>
      <c r="B933" s="18" t="s">
        <v>170</v>
      </c>
      <c r="C933" s="17">
        <v>1</v>
      </c>
      <c r="D933" s="11" t="s">
        <v>171</v>
      </c>
      <c r="E933" s="29">
        <v>2535835.4300000002</v>
      </c>
      <c r="F933" s="13">
        <f t="shared" si="48"/>
        <v>42263.923833333334</v>
      </c>
      <c r="G933" s="13">
        <f t="shared" si="50"/>
        <v>887542.40049999999</v>
      </c>
      <c r="H933" s="15">
        <f t="shared" si="49"/>
        <v>1648293.0295000002</v>
      </c>
    </row>
    <row r="934" spans="1:8" x14ac:dyDescent="0.25">
      <c r="A934" s="10">
        <v>44670</v>
      </c>
      <c r="B934" s="18" t="s">
        <v>170</v>
      </c>
      <c r="C934" s="17">
        <v>1</v>
      </c>
      <c r="D934" s="11" t="s">
        <v>172</v>
      </c>
      <c r="E934" s="13">
        <v>264164.57</v>
      </c>
      <c r="F934" s="13">
        <f t="shared" si="48"/>
        <v>4402.7428333333337</v>
      </c>
      <c r="G934" s="13">
        <f t="shared" si="50"/>
        <v>92457.599500000011</v>
      </c>
      <c r="H934" s="15">
        <f t="shared" si="49"/>
        <v>171706.9705</v>
      </c>
    </row>
    <row r="935" spans="1:8" ht="25.5" x14ac:dyDescent="0.25">
      <c r="A935" s="26">
        <v>44693</v>
      </c>
      <c r="B935" s="27" t="s">
        <v>158</v>
      </c>
      <c r="C935" s="28">
        <v>1</v>
      </c>
      <c r="D935" s="24" t="s">
        <v>173</v>
      </c>
      <c r="E935" s="29">
        <v>7742.99</v>
      </c>
      <c r="F935" s="13">
        <f t="shared" si="48"/>
        <v>129.04983333333334</v>
      </c>
      <c r="G935" s="13">
        <f t="shared" si="50"/>
        <v>2710.0464999999999</v>
      </c>
      <c r="H935" s="15">
        <f t="shared" si="49"/>
        <v>5032.9434999999994</v>
      </c>
    </row>
    <row r="936" spans="1:8" ht="25.5" x14ac:dyDescent="0.25">
      <c r="A936" s="26">
        <v>44693</v>
      </c>
      <c r="B936" s="27" t="s">
        <v>158</v>
      </c>
      <c r="C936" s="28">
        <v>1</v>
      </c>
      <c r="D936" s="24" t="s">
        <v>173</v>
      </c>
      <c r="E936" s="29">
        <v>7742.99</v>
      </c>
      <c r="F936" s="13">
        <f t="shared" si="48"/>
        <v>129.04983333333334</v>
      </c>
      <c r="G936" s="13">
        <f t="shared" si="50"/>
        <v>2710.0464999999999</v>
      </c>
      <c r="H936" s="15">
        <f t="shared" si="49"/>
        <v>5032.9434999999994</v>
      </c>
    </row>
    <row r="937" spans="1:8" ht="25.5" x14ac:dyDescent="0.25">
      <c r="A937" s="26">
        <v>44693</v>
      </c>
      <c r="B937" s="27" t="s">
        <v>158</v>
      </c>
      <c r="C937" s="28">
        <v>1</v>
      </c>
      <c r="D937" s="24" t="s">
        <v>173</v>
      </c>
      <c r="E937" s="29">
        <v>7742.99</v>
      </c>
      <c r="F937" s="13">
        <f t="shared" si="48"/>
        <v>129.04983333333334</v>
      </c>
      <c r="G937" s="13">
        <f t="shared" si="50"/>
        <v>2710.0464999999999</v>
      </c>
      <c r="H937" s="15">
        <f t="shared" si="49"/>
        <v>5032.9434999999994</v>
      </c>
    </row>
    <row r="938" spans="1:8" x14ac:dyDescent="0.25">
      <c r="A938" s="26">
        <v>44704</v>
      </c>
      <c r="B938" s="27" t="s">
        <v>174</v>
      </c>
      <c r="C938" s="28">
        <v>1</v>
      </c>
      <c r="D938" s="24" t="s">
        <v>175</v>
      </c>
      <c r="E938" s="29">
        <v>1969.42</v>
      </c>
      <c r="F938" s="13">
        <f t="shared" si="48"/>
        <v>32.823666666666668</v>
      </c>
      <c r="G938" s="13">
        <f>+F938*20</f>
        <v>656.47333333333336</v>
      </c>
      <c r="H938" s="15">
        <f t="shared" si="49"/>
        <v>1312.9466666666667</v>
      </c>
    </row>
    <row r="939" spans="1:8" ht="25.5" x14ac:dyDescent="0.25">
      <c r="A939" s="30">
        <v>44718</v>
      </c>
      <c r="B939" s="32" t="s">
        <v>93</v>
      </c>
      <c r="C939" s="33">
        <v>1</v>
      </c>
      <c r="D939" s="31" t="s">
        <v>176</v>
      </c>
      <c r="E939" s="34">
        <f>+'[1]Compras Activos Fijos'!L924</f>
        <v>417720</v>
      </c>
      <c r="F939" s="13">
        <f t="shared" si="48"/>
        <v>6962</v>
      </c>
      <c r="G939" s="13">
        <f t="shared" ref="G939:G947" si="51">+F939*20</f>
        <v>139240</v>
      </c>
      <c r="H939" s="15">
        <f t="shared" si="49"/>
        <v>278480</v>
      </c>
    </row>
    <row r="940" spans="1:8" ht="25.5" x14ac:dyDescent="0.25">
      <c r="A940" s="30">
        <v>44718</v>
      </c>
      <c r="B940" s="32" t="s">
        <v>102</v>
      </c>
      <c r="C940" s="33">
        <v>1</v>
      </c>
      <c r="D940" s="31" t="s">
        <v>177</v>
      </c>
      <c r="E940" s="34">
        <f>+'[1]Compras Activos Fijos'!L925</f>
        <v>1388348.0569999998</v>
      </c>
      <c r="F940" s="13">
        <f t="shared" si="48"/>
        <v>23139.134283333329</v>
      </c>
      <c r="G940" s="13">
        <f t="shared" si="51"/>
        <v>462782.6856666666</v>
      </c>
      <c r="H940" s="15">
        <f t="shared" si="49"/>
        <v>925565.3713333332</v>
      </c>
    </row>
    <row r="941" spans="1:8" x14ac:dyDescent="0.25">
      <c r="A941" s="30">
        <v>44700</v>
      </c>
      <c r="B941" s="32" t="s">
        <v>178</v>
      </c>
      <c r="C941" s="33">
        <v>1</v>
      </c>
      <c r="D941" s="31" t="s">
        <v>179</v>
      </c>
      <c r="E941" s="34">
        <f>+'[1]Compras Activos Fijos'!L926</f>
        <v>38949.994599999998</v>
      </c>
      <c r="F941" s="13">
        <f t="shared" si="48"/>
        <v>649.16657666666663</v>
      </c>
      <c r="G941" s="13">
        <f t="shared" si="51"/>
        <v>12983.331533333332</v>
      </c>
      <c r="H941" s="15">
        <f t="shared" si="49"/>
        <v>25966.663066666668</v>
      </c>
    </row>
    <row r="942" spans="1:8" x14ac:dyDescent="0.25">
      <c r="A942" s="30">
        <v>44700</v>
      </c>
      <c r="B942" s="32" t="s">
        <v>178</v>
      </c>
      <c r="C942" s="33">
        <v>1</v>
      </c>
      <c r="D942" s="31" t="s">
        <v>180</v>
      </c>
      <c r="E942" s="34">
        <f>+'[1]Compras Activos Fijos'!L927</f>
        <v>7499.9891399999997</v>
      </c>
      <c r="F942" s="13">
        <f t="shared" si="48"/>
        <v>124.99981899999999</v>
      </c>
      <c r="G942" s="13">
        <f t="shared" si="51"/>
        <v>2499.9963799999996</v>
      </c>
      <c r="H942" s="15">
        <f t="shared" si="49"/>
        <v>4999.9927600000001</v>
      </c>
    </row>
    <row r="943" spans="1:8" x14ac:dyDescent="0.25">
      <c r="A943" s="30">
        <v>44700</v>
      </c>
      <c r="B943" s="32" t="s">
        <v>178</v>
      </c>
      <c r="C943" s="33">
        <v>1</v>
      </c>
      <c r="D943" s="31" t="s">
        <v>180</v>
      </c>
      <c r="E943" s="34">
        <f>+'[1]Compras Activos Fijos'!L928</f>
        <v>7499.9891399999997</v>
      </c>
      <c r="F943" s="13">
        <f t="shared" si="48"/>
        <v>124.99981899999999</v>
      </c>
      <c r="G943" s="13">
        <f t="shared" si="51"/>
        <v>2499.9963799999996</v>
      </c>
      <c r="H943" s="15">
        <f t="shared" si="49"/>
        <v>4999.9927600000001</v>
      </c>
    </row>
    <row r="944" spans="1:8" x14ac:dyDescent="0.25">
      <c r="A944" s="30">
        <v>44700</v>
      </c>
      <c r="B944" s="32" t="s">
        <v>178</v>
      </c>
      <c r="C944" s="33">
        <v>1</v>
      </c>
      <c r="D944" s="31" t="s">
        <v>180</v>
      </c>
      <c r="E944" s="34">
        <f>+'[1]Compras Activos Fijos'!L929</f>
        <v>7499.9891399999997</v>
      </c>
      <c r="F944" s="13">
        <f t="shared" si="48"/>
        <v>124.99981899999999</v>
      </c>
      <c r="G944" s="13">
        <f t="shared" si="51"/>
        <v>2499.9963799999996</v>
      </c>
      <c r="H944" s="15">
        <f t="shared" si="49"/>
        <v>4999.9927600000001</v>
      </c>
    </row>
    <row r="945" spans="1:8" x14ac:dyDescent="0.25">
      <c r="A945" s="30">
        <v>44700</v>
      </c>
      <c r="B945" s="32" t="s">
        <v>178</v>
      </c>
      <c r="C945" s="33">
        <v>1</v>
      </c>
      <c r="D945" s="31" t="s">
        <v>180</v>
      </c>
      <c r="E945" s="34">
        <f>+'[1]Compras Activos Fijos'!L930</f>
        <v>7499.9891399999997</v>
      </c>
      <c r="F945" s="13">
        <f t="shared" si="48"/>
        <v>124.99981899999999</v>
      </c>
      <c r="G945" s="13">
        <f t="shared" si="51"/>
        <v>2499.9963799999996</v>
      </c>
      <c r="H945" s="15">
        <f t="shared" si="49"/>
        <v>4999.9927600000001</v>
      </c>
    </row>
    <row r="946" spans="1:8" x14ac:dyDescent="0.25">
      <c r="A946" s="30">
        <v>44700</v>
      </c>
      <c r="B946" s="32" t="s">
        <v>178</v>
      </c>
      <c r="C946" s="33">
        <v>1</v>
      </c>
      <c r="D946" s="31" t="s">
        <v>180</v>
      </c>
      <c r="E946" s="34">
        <f>+'[1]Compras Activos Fijos'!L931</f>
        <v>7499.9891399999997</v>
      </c>
      <c r="F946" s="13">
        <f t="shared" si="48"/>
        <v>124.99981899999999</v>
      </c>
      <c r="G946" s="13">
        <f t="shared" si="51"/>
        <v>2499.9963799999996</v>
      </c>
      <c r="H946" s="15">
        <f t="shared" si="49"/>
        <v>4999.9927600000001</v>
      </c>
    </row>
    <row r="947" spans="1:8" x14ac:dyDescent="0.25">
      <c r="A947" s="30">
        <v>44700</v>
      </c>
      <c r="B947" s="32" t="s">
        <v>178</v>
      </c>
      <c r="C947" s="33">
        <v>1</v>
      </c>
      <c r="D947" s="31" t="s">
        <v>180</v>
      </c>
      <c r="E947" s="34">
        <f>+'[1]Compras Activos Fijos'!L932</f>
        <v>7499.9891399999997</v>
      </c>
      <c r="F947" s="13">
        <f t="shared" si="48"/>
        <v>124.99981899999999</v>
      </c>
      <c r="G947" s="13">
        <f t="shared" si="51"/>
        <v>2499.9963799999996</v>
      </c>
      <c r="H947" s="15">
        <f t="shared" si="49"/>
        <v>4999.9927600000001</v>
      </c>
    </row>
    <row r="948" spans="1:8" ht="25.5" x14ac:dyDescent="0.25">
      <c r="A948" s="35">
        <v>44798</v>
      </c>
      <c r="B948" s="36" t="s">
        <v>181</v>
      </c>
      <c r="C948" s="37">
        <v>1</v>
      </c>
      <c r="D948" s="36" t="s">
        <v>182</v>
      </c>
      <c r="E948" s="38">
        <f>+'[1]Compras Activos Fijos'!L934</f>
        <v>264999.99859999999</v>
      </c>
      <c r="F948" s="13">
        <f t="shared" si="48"/>
        <v>4416.666643333333</v>
      </c>
      <c r="G948" s="13">
        <f>+F948*16</f>
        <v>70666.666293333328</v>
      </c>
      <c r="H948" s="15">
        <f t="shared" si="49"/>
        <v>194333.33230666665</v>
      </c>
    </row>
    <row r="949" spans="1:8" ht="25.5" x14ac:dyDescent="0.25">
      <c r="A949" s="35">
        <v>44798</v>
      </c>
      <c r="B949" s="36" t="s">
        <v>181</v>
      </c>
      <c r="C949" s="37">
        <v>1</v>
      </c>
      <c r="D949" s="36" t="s">
        <v>182</v>
      </c>
      <c r="E949" s="38">
        <f>+'[1]Compras Activos Fijos'!L935</f>
        <v>531000</v>
      </c>
      <c r="F949" s="13">
        <f t="shared" si="48"/>
        <v>8850</v>
      </c>
      <c r="G949" s="13">
        <f>+F949*16</f>
        <v>141600</v>
      </c>
      <c r="H949" s="15">
        <f t="shared" si="49"/>
        <v>389400</v>
      </c>
    </row>
    <row r="950" spans="1:8" ht="25.5" x14ac:dyDescent="0.25">
      <c r="A950" s="80">
        <v>44806</v>
      </c>
      <c r="B950" s="81" t="s">
        <v>183</v>
      </c>
      <c r="C950" s="33">
        <v>1</v>
      </c>
      <c r="D950" s="31" t="s">
        <v>184</v>
      </c>
      <c r="E950" s="38">
        <f>+'[1]Compras Activos Fijos'!L936</f>
        <v>81500.004000000001</v>
      </c>
      <c r="F950" s="13">
        <f t="shared" si="48"/>
        <v>1358.3334</v>
      </c>
      <c r="G950" s="13">
        <f t="shared" ref="G950:G965" si="52">+F950*16</f>
        <v>21733.3344</v>
      </c>
      <c r="H950" s="15">
        <f t="shared" si="49"/>
        <v>59766.669600000001</v>
      </c>
    </row>
    <row r="951" spans="1:8" ht="25.5" x14ac:dyDescent="0.25">
      <c r="A951" s="80"/>
      <c r="B951" s="81"/>
      <c r="C951" s="33">
        <v>1</v>
      </c>
      <c r="D951" s="31" t="s">
        <v>184</v>
      </c>
      <c r="E951" s="38">
        <f>+'[1]Compras Activos Fijos'!L937</f>
        <v>81500.004000000001</v>
      </c>
      <c r="F951" s="13">
        <f t="shared" si="48"/>
        <v>1358.3334</v>
      </c>
      <c r="G951" s="13">
        <f t="shared" si="52"/>
        <v>21733.3344</v>
      </c>
      <c r="H951" s="15">
        <f t="shared" si="49"/>
        <v>59766.669600000001</v>
      </c>
    </row>
    <row r="952" spans="1:8" ht="25.5" x14ac:dyDescent="0.25">
      <c r="A952" s="80"/>
      <c r="B952" s="81"/>
      <c r="C952" s="33">
        <v>1</v>
      </c>
      <c r="D952" s="31" t="s">
        <v>185</v>
      </c>
      <c r="E952" s="38">
        <f>+'[1]Compras Activos Fijos'!L938</f>
        <v>6999.9959999999992</v>
      </c>
      <c r="F952" s="13">
        <f t="shared" si="48"/>
        <v>116.66659999999999</v>
      </c>
      <c r="G952" s="13">
        <f t="shared" si="52"/>
        <v>1866.6655999999998</v>
      </c>
      <c r="H952" s="15">
        <f t="shared" si="49"/>
        <v>5133.3303999999989</v>
      </c>
    </row>
    <row r="953" spans="1:8" ht="51" x14ac:dyDescent="0.25">
      <c r="A953" s="30">
        <v>44806</v>
      </c>
      <c r="B953" s="31" t="s">
        <v>183</v>
      </c>
      <c r="C953" s="33">
        <v>1</v>
      </c>
      <c r="D953" s="31" t="s">
        <v>185</v>
      </c>
      <c r="E953" s="38">
        <f>+'[1]Compras Activos Fijos'!L939</f>
        <v>6999.9959999999992</v>
      </c>
      <c r="F953" s="13">
        <f t="shared" si="48"/>
        <v>116.66659999999999</v>
      </c>
      <c r="G953" s="13">
        <f t="shared" si="52"/>
        <v>1866.6655999999998</v>
      </c>
      <c r="H953" s="15">
        <f t="shared" si="49"/>
        <v>5133.3303999999989</v>
      </c>
    </row>
    <row r="954" spans="1:8" ht="25.5" x14ac:dyDescent="0.25">
      <c r="A954" s="30">
        <v>44806</v>
      </c>
      <c r="B954" s="31" t="s">
        <v>80</v>
      </c>
      <c r="C954" s="33">
        <v>1</v>
      </c>
      <c r="D954" s="31" t="s">
        <v>186</v>
      </c>
      <c r="E954" s="38">
        <f>+'[1]Compras Activos Fijos'!L940</f>
        <v>448720.95999999996</v>
      </c>
      <c r="F954" s="13">
        <f t="shared" si="48"/>
        <v>7478.6826666666657</v>
      </c>
      <c r="G954" s="13">
        <f t="shared" si="52"/>
        <v>119658.92266666665</v>
      </c>
      <c r="H954" s="15">
        <f t="shared" si="49"/>
        <v>329062.03733333328</v>
      </c>
    </row>
    <row r="955" spans="1:8" ht="25.5" x14ac:dyDescent="0.25">
      <c r="A955" s="30">
        <v>44806</v>
      </c>
      <c r="B955" s="31" t="s">
        <v>80</v>
      </c>
      <c r="C955" s="33">
        <v>1</v>
      </c>
      <c r="D955" s="31" t="s">
        <v>187</v>
      </c>
      <c r="E955" s="38">
        <f>+'[1]Compras Activos Fijos'!L941</f>
        <v>218855.78</v>
      </c>
      <c r="F955" s="13">
        <f t="shared" si="48"/>
        <v>3647.5963333333334</v>
      </c>
      <c r="G955" s="13">
        <f t="shared" si="52"/>
        <v>58361.541333333334</v>
      </c>
      <c r="H955" s="15">
        <f t="shared" si="49"/>
        <v>160494.23866666667</v>
      </c>
    </row>
    <row r="956" spans="1:8" ht="25.5" x14ac:dyDescent="0.25">
      <c r="A956" s="30">
        <v>44816</v>
      </c>
      <c r="B956" s="31" t="s">
        <v>188</v>
      </c>
      <c r="C956" s="33">
        <v>1</v>
      </c>
      <c r="D956" s="31" t="s">
        <v>189</v>
      </c>
      <c r="E956" s="38">
        <f>+'[1]Compras Activos Fijos'!L942</f>
        <v>77880</v>
      </c>
      <c r="F956" s="13">
        <f t="shared" si="48"/>
        <v>1298</v>
      </c>
      <c r="G956" s="13">
        <f t="shared" si="52"/>
        <v>20768</v>
      </c>
      <c r="H956" s="15">
        <f t="shared" si="49"/>
        <v>57112</v>
      </c>
    </row>
    <row r="957" spans="1:8" ht="25.5" x14ac:dyDescent="0.25">
      <c r="A957" s="30">
        <v>44816</v>
      </c>
      <c r="B957" s="31" t="s">
        <v>188</v>
      </c>
      <c r="C957" s="33">
        <v>1</v>
      </c>
      <c r="D957" s="31" t="s">
        <v>189</v>
      </c>
      <c r="E957" s="38">
        <f>+'[1]Compras Activos Fijos'!L943</f>
        <v>77880</v>
      </c>
      <c r="F957" s="13">
        <f t="shared" si="48"/>
        <v>1298</v>
      </c>
      <c r="G957" s="13">
        <f t="shared" si="52"/>
        <v>20768</v>
      </c>
      <c r="H957" s="15">
        <f t="shared" si="49"/>
        <v>57112</v>
      </c>
    </row>
    <row r="958" spans="1:8" ht="25.5" x14ac:dyDescent="0.25">
      <c r="A958" s="30">
        <v>44816</v>
      </c>
      <c r="B958" s="31" t="s">
        <v>188</v>
      </c>
      <c r="C958" s="33">
        <v>1</v>
      </c>
      <c r="D958" s="31" t="s">
        <v>189</v>
      </c>
      <c r="E958" s="38">
        <f>+'[1]Compras Activos Fijos'!L944</f>
        <v>77880</v>
      </c>
      <c r="F958" s="13">
        <f t="shared" si="48"/>
        <v>1298</v>
      </c>
      <c r="G958" s="13">
        <f t="shared" si="52"/>
        <v>20768</v>
      </c>
      <c r="H958" s="15">
        <f t="shared" si="49"/>
        <v>57112</v>
      </c>
    </row>
    <row r="959" spans="1:8" ht="25.5" x14ac:dyDescent="0.25">
      <c r="A959" s="30">
        <v>44816</v>
      </c>
      <c r="B959" s="31" t="s">
        <v>188</v>
      </c>
      <c r="C959" s="33">
        <v>1</v>
      </c>
      <c r="D959" s="31" t="s">
        <v>189</v>
      </c>
      <c r="E959" s="38">
        <f>+'[1]Compras Activos Fijos'!L945</f>
        <v>77880</v>
      </c>
      <c r="F959" s="13">
        <f t="shared" si="48"/>
        <v>1298</v>
      </c>
      <c r="G959" s="13">
        <f t="shared" si="52"/>
        <v>20768</v>
      </c>
      <c r="H959" s="15">
        <f t="shared" si="49"/>
        <v>57112</v>
      </c>
    </row>
    <row r="960" spans="1:8" ht="25.5" x14ac:dyDescent="0.25">
      <c r="A960" s="30">
        <v>44816</v>
      </c>
      <c r="B960" s="31" t="s">
        <v>188</v>
      </c>
      <c r="C960" s="40">
        <v>1</v>
      </c>
      <c r="D960" s="31" t="s">
        <v>190</v>
      </c>
      <c r="E960" s="38">
        <f>+'[1]Compras Activos Fijos'!L946</f>
        <v>43660</v>
      </c>
      <c r="F960" s="13">
        <f t="shared" si="48"/>
        <v>727.66666666666663</v>
      </c>
      <c r="G960" s="13">
        <f t="shared" si="52"/>
        <v>11642.666666666666</v>
      </c>
      <c r="H960" s="15">
        <f t="shared" si="49"/>
        <v>32017.333333333336</v>
      </c>
    </row>
    <row r="961" spans="1:8" ht="25.5" x14ac:dyDescent="0.25">
      <c r="A961" s="30">
        <v>44816</v>
      </c>
      <c r="B961" s="31" t="s">
        <v>188</v>
      </c>
      <c r="C961" s="40">
        <v>1</v>
      </c>
      <c r="D961" s="31" t="s">
        <v>190</v>
      </c>
      <c r="E961" s="38">
        <f>+'[1]Compras Activos Fijos'!L947</f>
        <v>43660</v>
      </c>
      <c r="F961" s="13">
        <f t="shared" si="48"/>
        <v>727.66666666666663</v>
      </c>
      <c r="G961" s="13">
        <f t="shared" si="52"/>
        <v>11642.666666666666</v>
      </c>
      <c r="H961" s="15">
        <f t="shared" si="49"/>
        <v>32017.333333333336</v>
      </c>
    </row>
    <row r="962" spans="1:8" ht="25.5" x14ac:dyDescent="0.25">
      <c r="A962" s="30">
        <v>44816</v>
      </c>
      <c r="B962" s="31" t="s">
        <v>188</v>
      </c>
      <c r="C962" s="40">
        <v>1</v>
      </c>
      <c r="D962" s="31" t="s">
        <v>190</v>
      </c>
      <c r="E962" s="38">
        <f>+'[1]Compras Activos Fijos'!L948</f>
        <v>43660</v>
      </c>
      <c r="F962" s="13">
        <f t="shared" si="48"/>
        <v>727.66666666666663</v>
      </c>
      <c r="G962" s="13">
        <f t="shared" si="52"/>
        <v>11642.666666666666</v>
      </c>
      <c r="H962" s="15">
        <f t="shared" si="49"/>
        <v>32017.333333333336</v>
      </c>
    </row>
    <row r="963" spans="1:8" ht="25.5" x14ac:dyDescent="0.25">
      <c r="A963" s="30">
        <v>44816</v>
      </c>
      <c r="B963" s="31" t="s">
        <v>188</v>
      </c>
      <c r="C963" s="40">
        <v>1</v>
      </c>
      <c r="D963" s="31" t="s">
        <v>190</v>
      </c>
      <c r="E963" s="38">
        <f>+'[1]Compras Activos Fijos'!L949</f>
        <v>43660</v>
      </c>
      <c r="F963" s="13">
        <f t="shared" si="48"/>
        <v>727.66666666666663</v>
      </c>
      <c r="G963" s="13">
        <f t="shared" si="52"/>
        <v>11642.666666666666</v>
      </c>
      <c r="H963" s="15">
        <f t="shared" si="49"/>
        <v>32017.333333333336</v>
      </c>
    </row>
    <row r="964" spans="1:8" x14ac:dyDescent="0.25">
      <c r="A964" s="30">
        <v>44816</v>
      </c>
      <c r="B964" s="31" t="s">
        <v>188</v>
      </c>
      <c r="C964" s="40">
        <v>1</v>
      </c>
      <c r="D964" s="41" t="s">
        <v>191</v>
      </c>
      <c r="E964" s="38">
        <f>+'[1]Compras Activos Fijos'!L950</f>
        <v>6903</v>
      </c>
      <c r="F964" s="13">
        <f t="shared" si="48"/>
        <v>115.05</v>
      </c>
      <c r="G964" s="13">
        <f t="shared" si="52"/>
        <v>1840.8</v>
      </c>
      <c r="H964" s="15">
        <f t="shared" si="49"/>
        <v>5062.2</v>
      </c>
    </row>
    <row r="965" spans="1:8" x14ac:dyDescent="0.25">
      <c r="A965" s="30">
        <v>44816</v>
      </c>
      <c r="B965" s="31" t="s">
        <v>188</v>
      </c>
      <c r="C965" s="40">
        <v>1</v>
      </c>
      <c r="D965" s="41" t="s">
        <v>191</v>
      </c>
      <c r="E965" s="38">
        <f>+'[1]Compras Activos Fijos'!L951</f>
        <v>6903</v>
      </c>
      <c r="F965" s="13">
        <f t="shared" si="48"/>
        <v>115.05</v>
      </c>
      <c r="G965" s="13">
        <f t="shared" si="52"/>
        <v>1840.8</v>
      </c>
      <c r="H965" s="15">
        <f t="shared" si="49"/>
        <v>5062.2</v>
      </c>
    </row>
    <row r="966" spans="1:8" ht="25.5" x14ac:dyDescent="0.25">
      <c r="A966" s="30">
        <v>44837</v>
      </c>
      <c r="B966" s="31" t="s">
        <v>192</v>
      </c>
      <c r="C966" s="33">
        <v>1</v>
      </c>
      <c r="D966" s="31" t="s">
        <v>193</v>
      </c>
      <c r="E966" s="38">
        <f>+'[1]Compras Activos Fijos'!L952</f>
        <v>443601.19959999993</v>
      </c>
      <c r="F966" s="13">
        <f>+E966/60</f>
        <v>7393.3533266666655</v>
      </c>
      <c r="G966" s="13">
        <f>+F966*15</f>
        <v>110900.29989999998</v>
      </c>
      <c r="H966" s="15">
        <f t="shared" si="49"/>
        <v>332700.89969999995</v>
      </c>
    </row>
    <row r="967" spans="1:8" ht="25.5" x14ac:dyDescent="0.25">
      <c r="A967" s="30">
        <v>44837</v>
      </c>
      <c r="B967" s="31" t="s">
        <v>192</v>
      </c>
      <c r="C967" s="40">
        <v>1</v>
      </c>
      <c r="D967" s="44" t="s">
        <v>194</v>
      </c>
      <c r="E967" s="38">
        <f>+'[1]Compras Activos Fijos'!L953</f>
        <v>206206.85260000001</v>
      </c>
      <c r="F967" s="13">
        <f t="shared" si="48"/>
        <v>3436.7808766666667</v>
      </c>
      <c r="G967" s="13">
        <f>+F967*15</f>
        <v>51551.713150000003</v>
      </c>
      <c r="H967" s="15">
        <f t="shared" si="49"/>
        <v>154655.13945000002</v>
      </c>
    </row>
    <row r="968" spans="1:8" ht="25.5" x14ac:dyDescent="0.25">
      <c r="A968" s="30">
        <v>44833</v>
      </c>
      <c r="B968" s="31" t="s">
        <v>195</v>
      </c>
      <c r="C968" s="33">
        <v>1</v>
      </c>
      <c r="D968" s="31" t="s">
        <v>196</v>
      </c>
      <c r="E968" s="38">
        <f>+'[1]Compras Activos Fijos'!L954</f>
        <v>2360</v>
      </c>
      <c r="F968" s="13">
        <f t="shared" si="48"/>
        <v>39.333333333333336</v>
      </c>
      <c r="G968" s="13">
        <f t="shared" ref="G968:G986" si="53">+F968*15</f>
        <v>590</v>
      </c>
      <c r="H968" s="15">
        <f t="shared" si="49"/>
        <v>1770</v>
      </c>
    </row>
    <row r="969" spans="1:8" ht="25.5" x14ac:dyDescent="0.25">
      <c r="A969" s="30">
        <v>44833</v>
      </c>
      <c r="B969" s="31" t="s">
        <v>195</v>
      </c>
      <c r="C969" s="33">
        <v>1</v>
      </c>
      <c r="D969" s="31" t="s">
        <v>196</v>
      </c>
      <c r="E969" s="38">
        <f>+'[1]Compras Activos Fijos'!L955</f>
        <v>2360</v>
      </c>
      <c r="F969" s="13">
        <f t="shared" si="48"/>
        <v>39.333333333333336</v>
      </c>
      <c r="G969" s="13">
        <f t="shared" si="53"/>
        <v>590</v>
      </c>
      <c r="H969" s="15">
        <f t="shared" si="49"/>
        <v>1770</v>
      </c>
    </row>
    <row r="970" spans="1:8" ht="25.5" x14ac:dyDescent="0.25">
      <c r="A970" s="30">
        <v>44833</v>
      </c>
      <c r="B970" s="31" t="s">
        <v>195</v>
      </c>
      <c r="C970" s="33">
        <v>1</v>
      </c>
      <c r="D970" s="31" t="s">
        <v>196</v>
      </c>
      <c r="E970" s="38">
        <f>+'[1]Compras Activos Fijos'!L956</f>
        <v>2360</v>
      </c>
      <c r="F970" s="13">
        <f t="shared" si="48"/>
        <v>39.333333333333336</v>
      </c>
      <c r="G970" s="13">
        <f t="shared" si="53"/>
        <v>590</v>
      </c>
      <c r="H970" s="15">
        <f t="shared" si="49"/>
        <v>1770</v>
      </c>
    </row>
    <row r="971" spans="1:8" ht="25.5" x14ac:dyDescent="0.25">
      <c r="A971" s="30">
        <v>44833</v>
      </c>
      <c r="B971" s="31" t="s">
        <v>195</v>
      </c>
      <c r="C971" s="33">
        <v>1</v>
      </c>
      <c r="D971" s="31" t="s">
        <v>196</v>
      </c>
      <c r="E971" s="38">
        <f>+'[1]Compras Activos Fijos'!L957</f>
        <v>2360</v>
      </c>
      <c r="F971" s="13">
        <f t="shared" si="48"/>
        <v>39.333333333333336</v>
      </c>
      <c r="G971" s="13">
        <f t="shared" si="53"/>
        <v>590</v>
      </c>
      <c r="H971" s="15">
        <f t="shared" si="49"/>
        <v>1770</v>
      </c>
    </row>
    <row r="972" spans="1:8" ht="25.5" x14ac:dyDescent="0.25">
      <c r="A972" s="30">
        <v>44833</v>
      </c>
      <c r="B972" s="31" t="s">
        <v>195</v>
      </c>
      <c r="C972" s="33">
        <v>1</v>
      </c>
      <c r="D972" s="31" t="s">
        <v>196</v>
      </c>
      <c r="E972" s="38">
        <f>+'[1]Compras Activos Fijos'!L958</f>
        <v>2360</v>
      </c>
      <c r="F972" s="13">
        <f t="shared" si="48"/>
        <v>39.333333333333336</v>
      </c>
      <c r="G972" s="13">
        <f t="shared" si="53"/>
        <v>590</v>
      </c>
      <c r="H972" s="15">
        <f t="shared" si="49"/>
        <v>1770</v>
      </c>
    </row>
    <row r="973" spans="1:8" x14ac:dyDescent="0.25">
      <c r="A973" s="30">
        <v>44833</v>
      </c>
      <c r="B973" s="31" t="s">
        <v>195</v>
      </c>
      <c r="C973" s="33">
        <v>1</v>
      </c>
      <c r="D973" s="31" t="s">
        <v>197</v>
      </c>
      <c r="E973" s="38">
        <f>+'[1]Compras Activos Fijos'!L959</f>
        <v>944</v>
      </c>
      <c r="F973" s="13">
        <f t="shared" si="48"/>
        <v>15.733333333333333</v>
      </c>
      <c r="G973" s="13">
        <f t="shared" si="53"/>
        <v>236</v>
      </c>
      <c r="H973" s="15">
        <f t="shared" si="49"/>
        <v>708</v>
      </c>
    </row>
    <row r="974" spans="1:8" x14ac:dyDescent="0.25">
      <c r="A974" s="30">
        <v>44833</v>
      </c>
      <c r="B974" s="31" t="s">
        <v>195</v>
      </c>
      <c r="C974" s="33">
        <v>1</v>
      </c>
      <c r="D974" s="31" t="s">
        <v>197</v>
      </c>
      <c r="E974" s="38">
        <f>+'[1]Compras Activos Fijos'!L960</f>
        <v>944</v>
      </c>
      <c r="F974" s="13">
        <f t="shared" si="48"/>
        <v>15.733333333333333</v>
      </c>
      <c r="G974" s="13">
        <f t="shared" si="53"/>
        <v>236</v>
      </c>
      <c r="H974" s="15">
        <f t="shared" si="49"/>
        <v>708</v>
      </c>
    </row>
    <row r="975" spans="1:8" x14ac:dyDescent="0.25">
      <c r="A975" s="30">
        <v>44833</v>
      </c>
      <c r="B975" s="31" t="s">
        <v>195</v>
      </c>
      <c r="C975" s="33">
        <v>1</v>
      </c>
      <c r="D975" s="31" t="s">
        <v>197</v>
      </c>
      <c r="E975" s="38">
        <f>+'[1]Compras Activos Fijos'!L961</f>
        <v>944</v>
      </c>
      <c r="F975" s="13">
        <f t="shared" si="48"/>
        <v>15.733333333333333</v>
      </c>
      <c r="G975" s="13">
        <f t="shared" si="53"/>
        <v>236</v>
      </c>
      <c r="H975" s="15">
        <f t="shared" si="49"/>
        <v>708</v>
      </c>
    </row>
    <row r="976" spans="1:8" x14ac:dyDescent="0.25">
      <c r="A976" s="30">
        <v>44833</v>
      </c>
      <c r="B976" s="31" t="s">
        <v>195</v>
      </c>
      <c r="C976" s="33">
        <v>1</v>
      </c>
      <c r="D976" s="31" t="s">
        <v>197</v>
      </c>
      <c r="E976" s="38">
        <f>+'[1]Compras Activos Fijos'!L962</f>
        <v>944</v>
      </c>
      <c r="F976" s="13">
        <f t="shared" si="48"/>
        <v>15.733333333333333</v>
      </c>
      <c r="G976" s="13">
        <f t="shared" si="53"/>
        <v>236</v>
      </c>
      <c r="H976" s="15">
        <f t="shared" si="49"/>
        <v>708</v>
      </c>
    </row>
    <row r="977" spans="1:8" x14ac:dyDescent="0.25">
      <c r="A977" s="30">
        <v>44833</v>
      </c>
      <c r="B977" s="31" t="s">
        <v>195</v>
      </c>
      <c r="C977" s="33">
        <v>1</v>
      </c>
      <c r="D977" s="31" t="s">
        <v>197</v>
      </c>
      <c r="E977" s="38">
        <f>+'[1]Compras Activos Fijos'!L963</f>
        <v>944</v>
      </c>
      <c r="F977" s="13">
        <f t="shared" si="48"/>
        <v>15.733333333333333</v>
      </c>
      <c r="G977" s="13">
        <f t="shared" si="53"/>
        <v>236</v>
      </c>
      <c r="H977" s="15">
        <f t="shared" si="49"/>
        <v>708</v>
      </c>
    </row>
    <row r="978" spans="1:8" ht="25.5" x14ac:dyDescent="0.25">
      <c r="A978" s="30">
        <v>44833</v>
      </c>
      <c r="B978" s="31" t="s">
        <v>70</v>
      </c>
      <c r="C978" s="33">
        <v>1</v>
      </c>
      <c r="D978" s="31" t="s">
        <v>198</v>
      </c>
      <c r="E978" s="38">
        <f>+'[1]Compras Activos Fijos'!L964</f>
        <v>6599.9996000000001</v>
      </c>
      <c r="F978" s="13">
        <f t="shared" si="48"/>
        <v>109.99999333333334</v>
      </c>
      <c r="G978" s="13">
        <f t="shared" si="53"/>
        <v>1649.9999</v>
      </c>
      <c r="H978" s="15">
        <f t="shared" si="49"/>
        <v>4949.9997000000003</v>
      </c>
    </row>
    <row r="979" spans="1:8" ht="25.5" x14ac:dyDescent="0.25">
      <c r="A979" s="30">
        <v>44833</v>
      </c>
      <c r="B979" s="31" t="s">
        <v>70</v>
      </c>
      <c r="C979" s="33">
        <v>1</v>
      </c>
      <c r="D979" s="31" t="s">
        <v>198</v>
      </c>
      <c r="E979" s="38">
        <f>+'[1]Compras Activos Fijos'!L965</f>
        <v>6599.9996000000001</v>
      </c>
      <c r="F979" s="13">
        <f t="shared" si="48"/>
        <v>109.99999333333334</v>
      </c>
      <c r="G979" s="13">
        <f t="shared" si="53"/>
        <v>1649.9999</v>
      </c>
      <c r="H979" s="15">
        <f t="shared" si="49"/>
        <v>4949.9997000000003</v>
      </c>
    </row>
    <row r="980" spans="1:8" ht="25.5" x14ac:dyDescent="0.25">
      <c r="A980" s="30">
        <v>44833</v>
      </c>
      <c r="B980" s="31" t="s">
        <v>70</v>
      </c>
      <c r="C980" s="33">
        <v>1</v>
      </c>
      <c r="D980" s="31" t="s">
        <v>198</v>
      </c>
      <c r="E980" s="38">
        <f>+'[1]Compras Activos Fijos'!L966</f>
        <v>6599.9996000000001</v>
      </c>
      <c r="F980" s="13">
        <f t="shared" si="48"/>
        <v>109.99999333333334</v>
      </c>
      <c r="G980" s="13">
        <f t="shared" si="53"/>
        <v>1649.9999</v>
      </c>
      <c r="H980" s="15">
        <f t="shared" si="49"/>
        <v>4949.9997000000003</v>
      </c>
    </row>
    <row r="981" spans="1:8" ht="25.5" x14ac:dyDescent="0.25">
      <c r="A981" s="30">
        <v>44833</v>
      </c>
      <c r="B981" s="31" t="s">
        <v>70</v>
      </c>
      <c r="C981" s="33">
        <v>1</v>
      </c>
      <c r="D981" s="31" t="s">
        <v>198</v>
      </c>
      <c r="E981" s="38">
        <f>+'[1]Compras Activos Fijos'!L967</f>
        <v>6599.9996000000001</v>
      </c>
      <c r="F981" s="13">
        <f t="shared" ref="F981:F1044" si="54">+E981/60</f>
        <v>109.99999333333334</v>
      </c>
      <c r="G981" s="13">
        <f t="shared" si="53"/>
        <v>1649.9999</v>
      </c>
      <c r="H981" s="15">
        <f t="shared" ref="H981:H1044" si="55">+E981-G981</f>
        <v>4949.9997000000003</v>
      </c>
    </row>
    <row r="982" spans="1:8" ht="25.5" x14ac:dyDescent="0.25">
      <c r="A982" s="30">
        <v>44833</v>
      </c>
      <c r="B982" s="31" t="s">
        <v>70</v>
      </c>
      <c r="C982" s="33">
        <v>1</v>
      </c>
      <c r="D982" s="31" t="s">
        <v>198</v>
      </c>
      <c r="E982" s="38">
        <f>+'[1]Compras Activos Fijos'!L968</f>
        <v>6599.9996000000001</v>
      </c>
      <c r="F982" s="13">
        <f t="shared" si="54"/>
        <v>109.99999333333334</v>
      </c>
      <c r="G982" s="13">
        <f t="shared" si="53"/>
        <v>1649.9999</v>
      </c>
      <c r="H982" s="15">
        <f t="shared" si="55"/>
        <v>4949.9997000000003</v>
      </c>
    </row>
    <row r="983" spans="1:8" x14ac:dyDescent="0.25">
      <c r="A983" s="30">
        <v>44833</v>
      </c>
      <c r="B983" s="31" t="s">
        <v>70</v>
      </c>
      <c r="C983" s="33">
        <v>1</v>
      </c>
      <c r="D983" s="31" t="s">
        <v>199</v>
      </c>
      <c r="E983" s="38">
        <f>+'[1]Compras Activos Fijos'!L969</f>
        <v>92163.994399999996</v>
      </c>
      <c r="F983" s="13">
        <f t="shared" si="54"/>
        <v>1536.0665733333333</v>
      </c>
      <c r="G983" s="13">
        <f t="shared" si="53"/>
        <v>23040.998599999999</v>
      </c>
      <c r="H983" s="15">
        <f t="shared" si="55"/>
        <v>69122.995800000004</v>
      </c>
    </row>
    <row r="984" spans="1:8" x14ac:dyDescent="0.25">
      <c r="A984" s="30">
        <v>44833</v>
      </c>
      <c r="B984" s="31" t="s">
        <v>70</v>
      </c>
      <c r="C984" s="42">
        <v>1</v>
      </c>
      <c r="D984" s="43" t="s">
        <v>200</v>
      </c>
      <c r="E984" s="38">
        <f>+'[1]Compras Activos Fijos'!L970</f>
        <v>2813.002</v>
      </c>
      <c r="F984" s="13">
        <f t="shared" si="54"/>
        <v>46.883366666666667</v>
      </c>
      <c r="G984" s="13">
        <f t="shared" si="53"/>
        <v>703.25049999999999</v>
      </c>
      <c r="H984" s="15">
        <f t="shared" si="55"/>
        <v>2109.7514999999999</v>
      </c>
    </row>
    <row r="985" spans="1:8" x14ac:dyDescent="0.25">
      <c r="A985" s="30">
        <v>44833</v>
      </c>
      <c r="B985" s="31" t="s">
        <v>70</v>
      </c>
      <c r="C985" s="42">
        <v>1</v>
      </c>
      <c r="D985" s="43" t="s">
        <v>200</v>
      </c>
      <c r="E985" s="38">
        <f>+'[1]Compras Activos Fijos'!L971</f>
        <v>2813.002</v>
      </c>
      <c r="F985" s="13">
        <f t="shared" si="54"/>
        <v>46.883366666666667</v>
      </c>
      <c r="G985" s="13">
        <f t="shared" si="53"/>
        <v>703.25049999999999</v>
      </c>
      <c r="H985" s="15">
        <f t="shared" si="55"/>
        <v>2109.7514999999999</v>
      </c>
    </row>
    <row r="986" spans="1:8" x14ac:dyDescent="0.25">
      <c r="A986" s="30">
        <v>44832</v>
      </c>
      <c r="B986" s="39" t="s">
        <v>201</v>
      </c>
      <c r="C986" s="40"/>
      <c r="D986" s="41" t="s">
        <v>202</v>
      </c>
      <c r="E986" s="38">
        <f>+'[1]Compras Activos Fijos'!L972</f>
        <v>279117.495</v>
      </c>
      <c r="F986" s="13">
        <f t="shared" si="54"/>
        <v>4651.9582499999997</v>
      </c>
      <c r="G986" s="13">
        <f t="shared" si="53"/>
        <v>69779.373749999999</v>
      </c>
      <c r="H986" s="15">
        <f t="shared" si="55"/>
        <v>209338.12125</v>
      </c>
    </row>
    <row r="987" spans="1:8" ht="25.5" x14ac:dyDescent="0.25">
      <c r="A987" s="35">
        <v>44873</v>
      </c>
      <c r="B987" s="36" t="s">
        <v>181</v>
      </c>
      <c r="C987" s="37">
        <v>1</v>
      </c>
      <c r="D987" s="36" t="s">
        <v>182</v>
      </c>
      <c r="E987" s="38">
        <f>+'[1]Compras Activos Fijos'!L973</f>
        <v>531000</v>
      </c>
      <c r="F987" s="13">
        <f t="shared" si="54"/>
        <v>8850</v>
      </c>
      <c r="G987" s="13">
        <f>+F987*14</f>
        <v>123900</v>
      </c>
      <c r="H987" s="15">
        <f t="shared" si="55"/>
        <v>407100</v>
      </c>
    </row>
    <row r="988" spans="1:8" ht="25.5" x14ac:dyDescent="0.25">
      <c r="A988" s="30">
        <v>44886</v>
      </c>
      <c r="B988" s="31" t="s">
        <v>203</v>
      </c>
      <c r="C988" s="33">
        <v>1</v>
      </c>
      <c r="D988" s="44" t="s">
        <v>204</v>
      </c>
      <c r="E988" s="38">
        <f>+'[1]Compras Activos Fijos'!L974</f>
        <v>6616.26</v>
      </c>
      <c r="F988" s="13">
        <f t="shared" si="54"/>
        <v>110.271</v>
      </c>
      <c r="G988" s="13">
        <f>+F988*13</f>
        <v>1433.5229999999999</v>
      </c>
      <c r="H988" s="15">
        <f t="shared" si="55"/>
        <v>5182.7370000000001</v>
      </c>
    </row>
    <row r="989" spans="1:8" ht="25.5" x14ac:dyDescent="0.25">
      <c r="A989" s="30">
        <v>44886</v>
      </c>
      <c r="B989" s="31" t="s">
        <v>203</v>
      </c>
      <c r="C989" s="33">
        <v>1</v>
      </c>
      <c r="D989" s="44" t="s">
        <v>204</v>
      </c>
      <c r="E989" s="38">
        <f>+'[1]Compras Activos Fijos'!L975</f>
        <v>6616.26</v>
      </c>
      <c r="F989" s="13">
        <f t="shared" si="54"/>
        <v>110.271</v>
      </c>
      <c r="G989" s="13">
        <f t="shared" ref="G989:G1047" si="56">+F989*13</f>
        <v>1433.5229999999999</v>
      </c>
      <c r="H989" s="15">
        <f t="shared" si="55"/>
        <v>5182.7370000000001</v>
      </c>
    </row>
    <row r="990" spans="1:8" ht="25.5" x14ac:dyDescent="0.25">
      <c r="A990" s="30">
        <v>44886</v>
      </c>
      <c r="B990" s="31" t="s">
        <v>203</v>
      </c>
      <c r="C990" s="33">
        <v>1</v>
      </c>
      <c r="D990" s="44" t="s">
        <v>204</v>
      </c>
      <c r="E990" s="38">
        <f>+'[1]Compras Activos Fijos'!L976</f>
        <v>6616.26</v>
      </c>
      <c r="F990" s="13">
        <f t="shared" si="54"/>
        <v>110.271</v>
      </c>
      <c r="G990" s="13">
        <f t="shared" si="56"/>
        <v>1433.5229999999999</v>
      </c>
      <c r="H990" s="15">
        <f t="shared" si="55"/>
        <v>5182.7370000000001</v>
      </c>
    </row>
    <row r="991" spans="1:8" ht="25.5" x14ac:dyDescent="0.25">
      <c r="A991" s="30">
        <v>44886</v>
      </c>
      <c r="B991" s="31" t="s">
        <v>203</v>
      </c>
      <c r="C991" s="33">
        <v>1</v>
      </c>
      <c r="D991" s="44" t="s">
        <v>204</v>
      </c>
      <c r="E991" s="38">
        <f>+'[1]Compras Activos Fijos'!L977</f>
        <v>6616.26</v>
      </c>
      <c r="F991" s="13">
        <f t="shared" si="54"/>
        <v>110.271</v>
      </c>
      <c r="G991" s="13">
        <f t="shared" si="56"/>
        <v>1433.5229999999999</v>
      </c>
      <c r="H991" s="15">
        <f t="shared" si="55"/>
        <v>5182.7370000000001</v>
      </c>
    </row>
    <row r="992" spans="1:8" x14ac:dyDescent="0.25">
      <c r="A992" s="30">
        <v>44886</v>
      </c>
      <c r="B992" s="39" t="s">
        <v>19</v>
      </c>
      <c r="C992" s="33">
        <v>1</v>
      </c>
      <c r="D992" s="44" t="s">
        <v>205</v>
      </c>
      <c r="E992" s="38">
        <f>+'[1]Compras Activos Fijos'!L978</f>
        <v>21071.437000000002</v>
      </c>
      <c r="F992" s="13">
        <f t="shared" si="54"/>
        <v>351.1906166666667</v>
      </c>
      <c r="G992" s="13">
        <f t="shared" si="56"/>
        <v>4565.4780166666669</v>
      </c>
      <c r="H992" s="15">
        <f t="shared" si="55"/>
        <v>16505.958983333334</v>
      </c>
    </row>
    <row r="993" spans="1:8" x14ac:dyDescent="0.25">
      <c r="A993" s="30">
        <v>44886</v>
      </c>
      <c r="B993" s="39" t="s">
        <v>19</v>
      </c>
      <c r="C993" s="33">
        <v>1</v>
      </c>
      <c r="D993" s="44" t="s">
        <v>205</v>
      </c>
      <c r="E993" s="38">
        <f>+'[1]Compras Activos Fijos'!L979</f>
        <v>21071.437000000002</v>
      </c>
      <c r="F993" s="13">
        <f t="shared" si="54"/>
        <v>351.1906166666667</v>
      </c>
      <c r="G993" s="13">
        <f t="shared" si="56"/>
        <v>4565.4780166666669</v>
      </c>
      <c r="H993" s="15">
        <f t="shared" si="55"/>
        <v>16505.958983333334</v>
      </c>
    </row>
    <row r="994" spans="1:8" x14ac:dyDescent="0.25">
      <c r="A994" s="30">
        <v>44886</v>
      </c>
      <c r="B994" s="39" t="s">
        <v>19</v>
      </c>
      <c r="C994" s="33">
        <v>1</v>
      </c>
      <c r="D994" s="44" t="s">
        <v>205</v>
      </c>
      <c r="E994" s="38">
        <f>+'[1]Compras Activos Fijos'!L980</f>
        <v>21071.437000000002</v>
      </c>
      <c r="F994" s="13">
        <f t="shared" si="54"/>
        <v>351.1906166666667</v>
      </c>
      <c r="G994" s="13">
        <f t="shared" si="56"/>
        <v>4565.4780166666669</v>
      </c>
      <c r="H994" s="15">
        <f t="shared" si="55"/>
        <v>16505.958983333334</v>
      </c>
    </row>
    <row r="995" spans="1:8" x14ac:dyDescent="0.25">
      <c r="A995" s="30">
        <v>44886</v>
      </c>
      <c r="B995" s="39" t="s">
        <v>19</v>
      </c>
      <c r="C995" s="33">
        <v>1</v>
      </c>
      <c r="D995" s="44" t="s">
        <v>205</v>
      </c>
      <c r="E995" s="38">
        <f>+'[1]Compras Activos Fijos'!L981</f>
        <v>21071.437000000002</v>
      </c>
      <c r="F995" s="13">
        <f t="shared" si="54"/>
        <v>351.1906166666667</v>
      </c>
      <c r="G995" s="13">
        <f t="shared" si="56"/>
        <v>4565.4780166666669</v>
      </c>
      <c r="H995" s="15">
        <f t="shared" si="55"/>
        <v>16505.958983333334</v>
      </c>
    </row>
    <row r="996" spans="1:8" x14ac:dyDescent="0.25">
      <c r="A996" s="30">
        <v>44886</v>
      </c>
      <c r="B996" s="39" t="s">
        <v>19</v>
      </c>
      <c r="C996" s="33">
        <v>1</v>
      </c>
      <c r="D996" s="44" t="s">
        <v>205</v>
      </c>
      <c r="E996" s="38">
        <f>+'[1]Compras Activos Fijos'!L982</f>
        <v>21071.437000000002</v>
      </c>
      <c r="F996" s="13">
        <f t="shared" si="54"/>
        <v>351.1906166666667</v>
      </c>
      <c r="G996" s="13">
        <f t="shared" si="56"/>
        <v>4565.4780166666669</v>
      </c>
      <c r="H996" s="15">
        <f t="shared" si="55"/>
        <v>16505.958983333334</v>
      </c>
    </row>
    <row r="997" spans="1:8" x14ac:dyDescent="0.25">
      <c r="A997" s="30">
        <v>44886</v>
      </c>
      <c r="B997" s="39" t="s">
        <v>19</v>
      </c>
      <c r="C997" s="33">
        <v>1</v>
      </c>
      <c r="D997" s="44" t="s">
        <v>205</v>
      </c>
      <c r="E997" s="38">
        <f>+'[1]Compras Activos Fijos'!L983</f>
        <v>21071.437000000002</v>
      </c>
      <c r="F997" s="13">
        <f t="shared" si="54"/>
        <v>351.1906166666667</v>
      </c>
      <c r="G997" s="13">
        <f t="shared" si="56"/>
        <v>4565.4780166666669</v>
      </c>
      <c r="H997" s="15">
        <f t="shared" si="55"/>
        <v>16505.958983333334</v>
      </c>
    </row>
    <row r="998" spans="1:8" x14ac:dyDescent="0.25">
      <c r="A998" s="30">
        <v>44886</v>
      </c>
      <c r="B998" s="39" t="s">
        <v>19</v>
      </c>
      <c r="C998" s="33">
        <v>1</v>
      </c>
      <c r="D998" s="44" t="s">
        <v>206</v>
      </c>
      <c r="E998" s="38">
        <f>+'[1]Compras Activos Fijos'!L984</f>
        <v>7534.241</v>
      </c>
      <c r="F998" s="13">
        <f t="shared" si="54"/>
        <v>125.57068333333333</v>
      </c>
      <c r="G998" s="13">
        <f t="shared" si="56"/>
        <v>1632.4188833333333</v>
      </c>
      <c r="H998" s="15">
        <f t="shared" si="55"/>
        <v>5901.8221166666663</v>
      </c>
    </row>
    <row r="999" spans="1:8" x14ac:dyDescent="0.25">
      <c r="A999" s="30">
        <v>44886</v>
      </c>
      <c r="B999" s="39" t="s">
        <v>19</v>
      </c>
      <c r="C999" s="33">
        <v>1</v>
      </c>
      <c r="D999" s="44" t="s">
        <v>206</v>
      </c>
      <c r="E999" s="38">
        <f>+'[1]Compras Activos Fijos'!L985</f>
        <v>7534.241</v>
      </c>
      <c r="F999" s="13">
        <f t="shared" si="54"/>
        <v>125.57068333333333</v>
      </c>
      <c r="G999" s="13">
        <f t="shared" si="56"/>
        <v>1632.4188833333333</v>
      </c>
      <c r="H999" s="15">
        <f t="shared" si="55"/>
        <v>5901.8221166666663</v>
      </c>
    </row>
    <row r="1000" spans="1:8" x14ac:dyDescent="0.25">
      <c r="A1000" s="30">
        <v>44886</v>
      </c>
      <c r="B1000" s="39" t="s">
        <v>19</v>
      </c>
      <c r="C1000" s="33">
        <v>1</v>
      </c>
      <c r="D1000" s="44" t="s">
        <v>206</v>
      </c>
      <c r="E1000" s="38">
        <f>+'[1]Compras Activos Fijos'!L986</f>
        <v>7534.241</v>
      </c>
      <c r="F1000" s="13">
        <f t="shared" si="54"/>
        <v>125.57068333333333</v>
      </c>
      <c r="G1000" s="13">
        <f t="shared" si="56"/>
        <v>1632.4188833333333</v>
      </c>
      <c r="H1000" s="15">
        <f t="shared" si="55"/>
        <v>5901.8221166666663</v>
      </c>
    </row>
    <row r="1001" spans="1:8" x14ac:dyDescent="0.25">
      <c r="A1001" s="30">
        <v>44886</v>
      </c>
      <c r="B1001" s="39" t="s">
        <v>19</v>
      </c>
      <c r="C1001" s="33">
        <v>1</v>
      </c>
      <c r="D1001" s="44" t="s">
        <v>206</v>
      </c>
      <c r="E1001" s="38">
        <f>+'[1]Compras Activos Fijos'!L987</f>
        <v>7534.241</v>
      </c>
      <c r="F1001" s="13">
        <f t="shared" si="54"/>
        <v>125.57068333333333</v>
      </c>
      <c r="G1001" s="13">
        <f t="shared" si="56"/>
        <v>1632.4188833333333</v>
      </c>
      <c r="H1001" s="15">
        <f t="shared" si="55"/>
        <v>5901.8221166666663</v>
      </c>
    </row>
    <row r="1002" spans="1:8" x14ac:dyDescent="0.25">
      <c r="A1002" s="30">
        <v>44886</v>
      </c>
      <c r="B1002" s="39" t="s">
        <v>19</v>
      </c>
      <c r="C1002" s="33">
        <v>1</v>
      </c>
      <c r="D1002" s="44" t="s">
        <v>206</v>
      </c>
      <c r="E1002" s="38">
        <f>+'[1]Compras Activos Fijos'!L988</f>
        <v>7534.241</v>
      </c>
      <c r="F1002" s="13">
        <f t="shared" si="54"/>
        <v>125.57068333333333</v>
      </c>
      <c r="G1002" s="13">
        <f t="shared" si="56"/>
        <v>1632.4188833333333</v>
      </c>
      <c r="H1002" s="15">
        <f t="shared" si="55"/>
        <v>5901.8221166666663</v>
      </c>
    </row>
    <row r="1003" spans="1:8" x14ac:dyDescent="0.25">
      <c r="A1003" s="30">
        <v>44886</v>
      </c>
      <c r="B1003" s="39" t="s">
        <v>19</v>
      </c>
      <c r="C1003" s="33">
        <v>1</v>
      </c>
      <c r="D1003" s="44" t="s">
        <v>206</v>
      </c>
      <c r="E1003" s="38">
        <f>+'[1]Compras Activos Fijos'!L989</f>
        <v>7534.241</v>
      </c>
      <c r="F1003" s="13">
        <f t="shared" si="54"/>
        <v>125.57068333333333</v>
      </c>
      <c r="G1003" s="13">
        <f t="shared" si="56"/>
        <v>1632.4188833333333</v>
      </c>
      <c r="H1003" s="15">
        <f t="shared" si="55"/>
        <v>5901.8221166666663</v>
      </c>
    </row>
    <row r="1004" spans="1:8" ht="25.5" x14ac:dyDescent="0.25">
      <c r="A1004" s="30">
        <v>44886</v>
      </c>
      <c r="B1004" s="39" t="s">
        <v>19</v>
      </c>
      <c r="C1004" s="33">
        <v>1</v>
      </c>
      <c r="D1004" s="31" t="s">
        <v>207</v>
      </c>
      <c r="E1004" s="38">
        <f>+'[1]Compras Activos Fijos'!L990</f>
        <v>5445.8180000000002</v>
      </c>
      <c r="F1004" s="13">
        <f t="shared" si="54"/>
        <v>90.763633333333331</v>
      </c>
      <c r="G1004" s="13">
        <f t="shared" si="56"/>
        <v>1179.9272333333333</v>
      </c>
      <c r="H1004" s="15">
        <f t="shared" si="55"/>
        <v>4265.8907666666673</v>
      </c>
    </row>
    <row r="1005" spans="1:8" ht="25.5" x14ac:dyDescent="0.25">
      <c r="A1005" s="30">
        <v>44886</v>
      </c>
      <c r="B1005" s="39" t="s">
        <v>19</v>
      </c>
      <c r="C1005" s="33">
        <v>1</v>
      </c>
      <c r="D1005" s="31" t="s">
        <v>207</v>
      </c>
      <c r="E1005" s="38">
        <f>+'[1]Compras Activos Fijos'!L991</f>
        <v>5445.8180000000002</v>
      </c>
      <c r="F1005" s="13">
        <f t="shared" si="54"/>
        <v>90.763633333333331</v>
      </c>
      <c r="G1005" s="13">
        <f t="shared" si="56"/>
        <v>1179.9272333333333</v>
      </c>
      <c r="H1005" s="15">
        <f t="shared" si="55"/>
        <v>4265.8907666666673</v>
      </c>
    </row>
    <row r="1006" spans="1:8" ht="25.5" x14ac:dyDescent="0.25">
      <c r="A1006" s="30">
        <v>44886</v>
      </c>
      <c r="B1006" s="39" t="s">
        <v>19</v>
      </c>
      <c r="C1006" s="33">
        <v>1</v>
      </c>
      <c r="D1006" s="31" t="s">
        <v>207</v>
      </c>
      <c r="E1006" s="38">
        <f>+'[1]Compras Activos Fijos'!L992</f>
        <v>5445.8180000000002</v>
      </c>
      <c r="F1006" s="13">
        <f t="shared" si="54"/>
        <v>90.763633333333331</v>
      </c>
      <c r="G1006" s="13">
        <f t="shared" si="56"/>
        <v>1179.9272333333333</v>
      </c>
      <c r="H1006" s="15">
        <f t="shared" si="55"/>
        <v>4265.8907666666673</v>
      </c>
    </row>
    <row r="1007" spans="1:8" ht="25.5" x14ac:dyDescent="0.25">
      <c r="A1007" s="30">
        <v>44886</v>
      </c>
      <c r="B1007" s="39" t="s">
        <v>19</v>
      </c>
      <c r="C1007" s="33">
        <v>1</v>
      </c>
      <c r="D1007" s="31" t="s">
        <v>207</v>
      </c>
      <c r="E1007" s="38">
        <f>+'[1]Compras Activos Fijos'!L993</f>
        <v>5445.8180000000002</v>
      </c>
      <c r="F1007" s="13">
        <f t="shared" si="54"/>
        <v>90.763633333333331</v>
      </c>
      <c r="G1007" s="13">
        <f t="shared" si="56"/>
        <v>1179.9272333333333</v>
      </c>
      <c r="H1007" s="15">
        <f t="shared" si="55"/>
        <v>4265.8907666666673</v>
      </c>
    </row>
    <row r="1008" spans="1:8" ht="25.5" x14ac:dyDescent="0.25">
      <c r="A1008" s="30">
        <v>44886</v>
      </c>
      <c r="B1008" s="31" t="s">
        <v>19</v>
      </c>
      <c r="C1008" s="33">
        <v>1</v>
      </c>
      <c r="D1008" s="31" t="s">
        <v>207</v>
      </c>
      <c r="E1008" s="38">
        <f>+'[1]Compras Activos Fijos'!L994</f>
        <v>5445.8180000000002</v>
      </c>
      <c r="F1008" s="13">
        <f t="shared" si="54"/>
        <v>90.763633333333331</v>
      </c>
      <c r="G1008" s="13">
        <f t="shared" si="56"/>
        <v>1179.9272333333333</v>
      </c>
      <c r="H1008" s="15">
        <f t="shared" si="55"/>
        <v>4265.8907666666673</v>
      </c>
    </row>
    <row r="1009" spans="1:8" ht="25.5" x14ac:dyDescent="0.25">
      <c r="A1009" s="30">
        <v>44886</v>
      </c>
      <c r="B1009" s="31" t="s">
        <v>19</v>
      </c>
      <c r="C1009" s="33">
        <v>1</v>
      </c>
      <c r="D1009" s="31" t="s">
        <v>207</v>
      </c>
      <c r="E1009" s="38">
        <f>+'[1]Compras Activos Fijos'!L995</f>
        <v>5445.8180000000002</v>
      </c>
      <c r="F1009" s="13">
        <f t="shared" si="54"/>
        <v>90.763633333333331</v>
      </c>
      <c r="G1009" s="13">
        <f t="shared" si="56"/>
        <v>1179.9272333333333</v>
      </c>
      <c r="H1009" s="15">
        <f t="shared" si="55"/>
        <v>4265.8907666666673</v>
      </c>
    </row>
    <row r="1010" spans="1:8" x14ac:dyDescent="0.25">
      <c r="A1010" s="30">
        <v>44886</v>
      </c>
      <c r="B1010" s="31" t="s">
        <v>19</v>
      </c>
      <c r="C1010" s="33">
        <v>1</v>
      </c>
      <c r="D1010" s="44" t="s">
        <v>208</v>
      </c>
      <c r="E1010" s="38">
        <f>+'[1]Compras Activos Fijos'!L996</f>
        <v>3357.395</v>
      </c>
      <c r="F1010" s="13">
        <f t="shared" si="54"/>
        <v>55.956583333333334</v>
      </c>
      <c r="G1010" s="13">
        <f t="shared" si="56"/>
        <v>727.4355833333334</v>
      </c>
      <c r="H1010" s="15">
        <f t="shared" si="55"/>
        <v>2629.9594166666666</v>
      </c>
    </row>
    <row r="1011" spans="1:8" x14ac:dyDescent="0.25">
      <c r="A1011" s="30">
        <v>44886</v>
      </c>
      <c r="B1011" s="31" t="s">
        <v>19</v>
      </c>
      <c r="C1011" s="33">
        <v>1</v>
      </c>
      <c r="D1011" s="44" t="s">
        <v>209</v>
      </c>
      <c r="E1011" s="38">
        <f>+'[1]Compras Activos Fijos'!L997</f>
        <v>14388.035</v>
      </c>
      <c r="F1011" s="13">
        <f t="shared" si="54"/>
        <v>239.80058333333332</v>
      </c>
      <c r="G1011" s="13">
        <f t="shared" si="56"/>
        <v>3117.4075833333332</v>
      </c>
      <c r="H1011" s="15">
        <f t="shared" si="55"/>
        <v>11270.627416666666</v>
      </c>
    </row>
    <row r="1012" spans="1:8" x14ac:dyDescent="0.25">
      <c r="A1012" s="30">
        <v>44886</v>
      </c>
      <c r="B1012" s="31" t="s">
        <v>19</v>
      </c>
      <c r="C1012" s="33">
        <v>1</v>
      </c>
      <c r="D1012" s="44" t="s">
        <v>209</v>
      </c>
      <c r="E1012" s="38">
        <f>+'[1]Compras Activos Fijos'!L998</f>
        <v>14388.035</v>
      </c>
      <c r="F1012" s="13">
        <f t="shared" si="54"/>
        <v>239.80058333333332</v>
      </c>
      <c r="G1012" s="13">
        <f t="shared" si="56"/>
        <v>3117.4075833333332</v>
      </c>
      <c r="H1012" s="15">
        <f t="shared" si="55"/>
        <v>11270.627416666666</v>
      </c>
    </row>
    <row r="1013" spans="1:8" x14ac:dyDescent="0.25">
      <c r="A1013" s="30">
        <v>44886</v>
      </c>
      <c r="B1013" s="31" t="s">
        <v>19</v>
      </c>
      <c r="C1013" s="33">
        <v>1</v>
      </c>
      <c r="D1013" s="44" t="s">
        <v>209</v>
      </c>
      <c r="E1013" s="38">
        <f>+'[1]Compras Activos Fijos'!L999</f>
        <v>14388.035</v>
      </c>
      <c r="F1013" s="13">
        <f t="shared" si="54"/>
        <v>239.80058333333332</v>
      </c>
      <c r="G1013" s="13">
        <f t="shared" si="56"/>
        <v>3117.4075833333332</v>
      </c>
      <c r="H1013" s="15">
        <f t="shared" si="55"/>
        <v>11270.627416666666</v>
      </c>
    </row>
    <row r="1014" spans="1:8" x14ac:dyDescent="0.25">
      <c r="A1014" s="30">
        <v>44886</v>
      </c>
      <c r="B1014" s="31" t="s">
        <v>19</v>
      </c>
      <c r="C1014" s="33">
        <v>1</v>
      </c>
      <c r="D1014" s="44" t="s">
        <v>209</v>
      </c>
      <c r="E1014" s="38">
        <f>+'[1]Compras Activos Fijos'!L1000</f>
        <v>14388.035</v>
      </c>
      <c r="F1014" s="13">
        <f t="shared" si="54"/>
        <v>239.80058333333332</v>
      </c>
      <c r="G1014" s="13">
        <f t="shared" si="56"/>
        <v>3117.4075833333332</v>
      </c>
      <c r="H1014" s="15">
        <f t="shared" si="55"/>
        <v>11270.627416666666</v>
      </c>
    </row>
    <row r="1015" spans="1:8" ht="38.25" x14ac:dyDescent="0.25">
      <c r="A1015" s="30">
        <v>44907</v>
      </c>
      <c r="B1015" s="31" t="s">
        <v>210</v>
      </c>
      <c r="C1015" s="33">
        <v>1</v>
      </c>
      <c r="D1015" s="31" t="s">
        <v>211</v>
      </c>
      <c r="E1015" s="38">
        <f>+'[1]Compras Activos Fijos'!L1001</f>
        <v>1770</v>
      </c>
      <c r="F1015" s="13">
        <f t="shared" si="54"/>
        <v>29.5</v>
      </c>
      <c r="G1015" s="13">
        <f t="shared" si="56"/>
        <v>383.5</v>
      </c>
      <c r="H1015" s="15">
        <f t="shared" si="55"/>
        <v>1386.5</v>
      </c>
    </row>
    <row r="1016" spans="1:8" ht="38.25" x14ac:dyDescent="0.25">
      <c r="A1016" s="30">
        <v>44907</v>
      </c>
      <c r="B1016" s="31" t="s">
        <v>210</v>
      </c>
      <c r="C1016" s="33">
        <v>1</v>
      </c>
      <c r="D1016" s="31" t="s">
        <v>211</v>
      </c>
      <c r="E1016" s="38">
        <f>+'[1]Compras Activos Fijos'!L1002</f>
        <v>1770</v>
      </c>
      <c r="F1016" s="13">
        <f t="shared" si="54"/>
        <v>29.5</v>
      </c>
      <c r="G1016" s="13">
        <f t="shared" si="56"/>
        <v>383.5</v>
      </c>
      <c r="H1016" s="15">
        <f t="shared" si="55"/>
        <v>1386.5</v>
      </c>
    </row>
    <row r="1017" spans="1:8" ht="38.25" x14ac:dyDescent="0.25">
      <c r="A1017" s="30">
        <v>44907</v>
      </c>
      <c r="B1017" s="31" t="s">
        <v>210</v>
      </c>
      <c r="C1017" s="33">
        <v>1</v>
      </c>
      <c r="D1017" s="31" t="s">
        <v>211</v>
      </c>
      <c r="E1017" s="38">
        <f>+'[1]Compras Activos Fijos'!L1003</f>
        <v>1770</v>
      </c>
      <c r="F1017" s="13">
        <f t="shared" si="54"/>
        <v>29.5</v>
      </c>
      <c r="G1017" s="13">
        <f t="shared" si="56"/>
        <v>383.5</v>
      </c>
      <c r="H1017" s="15">
        <f t="shared" si="55"/>
        <v>1386.5</v>
      </c>
    </row>
    <row r="1018" spans="1:8" ht="38.25" x14ac:dyDescent="0.25">
      <c r="A1018" s="30">
        <v>44907</v>
      </c>
      <c r="B1018" s="31" t="s">
        <v>210</v>
      </c>
      <c r="C1018" s="33">
        <v>1</v>
      </c>
      <c r="D1018" s="31" t="s">
        <v>211</v>
      </c>
      <c r="E1018" s="38">
        <f>+'[1]Compras Activos Fijos'!L1004</f>
        <v>1770</v>
      </c>
      <c r="F1018" s="13">
        <f t="shared" si="54"/>
        <v>29.5</v>
      </c>
      <c r="G1018" s="13">
        <f t="shared" si="56"/>
        <v>383.5</v>
      </c>
      <c r="H1018" s="15">
        <f t="shared" si="55"/>
        <v>1386.5</v>
      </c>
    </row>
    <row r="1019" spans="1:8" ht="38.25" x14ac:dyDescent="0.25">
      <c r="A1019" s="30">
        <v>44907</v>
      </c>
      <c r="B1019" s="31" t="s">
        <v>210</v>
      </c>
      <c r="C1019" s="33">
        <v>1</v>
      </c>
      <c r="D1019" s="31" t="s">
        <v>211</v>
      </c>
      <c r="E1019" s="38">
        <f>+'[1]Compras Activos Fijos'!L1005</f>
        <v>1770</v>
      </c>
      <c r="F1019" s="13">
        <f t="shared" si="54"/>
        <v>29.5</v>
      </c>
      <c r="G1019" s="13">
        <f t="shared" si="56"/>
        <v>383.5</v>
      </c>
      <c r="H1019" s="15">
        <f t="shared" si="55"/>
        <v>1386.5</v>
      </c>
    </row>
    <row r="1020" spans="1:8" ht="38.25" x14ac:dyDescent="0.25">
      <c r="A1020" s="30">
        <v>44907</v>
      </c>
      <c r="B1020" s="31" t="s">
        <v>210</v>
      </c>
      <c r="C1020" s="33">
        <v>1</v>
      </c>
      <c r="D1020" s="31" t="s">
        <v>211</v>
      </c>
      <c r="E1020" s="38">
        <f>+'[1]Compras Activos Fijos'!L1006</f>
        <v>1770</v>
      </c>
      <c r="F1020" s="13">
        <f t="shared" si="54"/>
        <v>29.5</v>
      </c>
      <c r="G1020" s="13">
        <f t="shared" si="56"/>
        <v>383.5</v>
      </c>
      <c r="H1020" s="15">
        <f t="shared" si="55"/>
        <v>1386.5</v>
      </c>
    </row>
    <row r="1021" spans="1:8" ht="38.25" x14ac:dyDescent="0.25">
      <c r="A1021" s="30">
        <v>44907</v>
      </c>
      <c r="B1021" s="31" t="s">
        <v>210</v>
      </c>
      <c r="C1021" s="33">
        <v>1</v>
      </c>
      <c r="D1021" s="31" t="s">
        <v>211</v>
      </c>
      <c r="E1021" s="38">
        <f>+'[1]Compras Activos Fijos'!L1007</f>
        <v>1770</v>
      </c>
      <c r="F1021" s="13">
        <f t="shared" si="54"/>
        <v>29.5</v>
      </c>
      <c r="G1021" s="13">
        <f t="shared" si="56"/>
        <v>383.5</v>
      </c>
      <c r="H1021" s="15">
        <f t="shared" si="55"/>
        <v>1386.5</v>
      </c>
    </row>
    <row r="1022" spans="1:8" ht="38.25" x14ac:dyDescent="0.25">
      <c r="A1022" s="30">
        <v>44907</v>
      </c>
      <c r="B1022" s="31" t="s">
        <v>210</v>
      </c>
      <c r="C1022" s="33">
        <v>1</v>
      </c>
      <c r="D1022" s="31" t="s">
        <v>211</v>
      </c>
      <c r="E1022" s="38">
        <f>+'[1]Compras Activos Fijos'!L1008</f>
        <v>1770</v>
      </c>
      <c r="F1022" s="13">
        <f t="shared" si="54"/>
        <v>29.5</v>
      </c>
      <c r="G1022" s="13">
        <f t="shared" si="56"/>
        <v>383.5</v>
      </c>
      <c r="H1022" s="15">
        <f t="shared" si="55"/>
        <v>1386.5</v>
      </c>
    </row>
    <row r="1023" spans="1:8" ht="38.25" x14ac:dyDescent="0.25">
      <c r="A1023" s="30">
        <v>44907</v>
      </c>
      <c r="B1023" s="31" t="s">
        <v>210</v>
      </c>
      <c r="C1023" s="33">
        <v>1</v>
      </c>
      <c r="D1023" s="31" t="s">
        <v>212</v>
      </c>
      <c r="E1023" s="38">
        <f>+'[1]Compras Activos Fijos'!L1009</f>
        <v>2950</v>
      </c>
      <c r="F1023" s="13">
        <f t="shared" si="54"/>
        <v>49.166666666666664</v>
      </c>
      <c r="G1023" s="13">
        <f t="shared" si="56"/>
        <v>639.16666666666663</v>
      </c>
      <c r="H1023" s="15">
        <f t="shared" si="55"/>
        <v>2310.8333333333335</v>
      </c>
    </row>
    <row r="1024" spans="1:8" ht="38.25" x14ac:dyDescent="0.25">
      <c r="A1024" s="30">
        <v>44907</v>
      </c>
      <c r="B1024" s="31" t="s">
        <v>210</v>
      </c>
      <c r="C1024" s="33">
        <v>1</v>
      </c>
      <c r="D1024" s="31" t="s">
        <v>212</v>
      </c>
      <c r="E1024" s="38">
        <f>+'[1]Compras Activos Fijos'!L1010</f>
        <v>2950</v>
      </c>
      <c r="F1024" s="13">
        <f t="shared" si="54"/>
        <v>49.166666666666664</v>
      </c>
      <c r="G1024" s="13">
        <f t="shared" si="56"/>
        <v>639.16666666666663</v>
      </c>
      <c r="H1024" s="15">
        <f t="shared" si="55"/>
        <v>2310.8333333333335</v>
      </c>
    </row>
    <row r="1025" spans="1:8" ht="38.25" x14ac:dyDescent="0.25">
      <c r="A1025" s="30">
        <v>44907</v>
      </c>
      <c r="B1025" s="31" t="s">
        <v>210</v>
      </c>
      <c r="C1025" s="33">
        <v>1</v>
      </c>
      <c r="D1025" s="31" t="s">
        <v>213</v>
      </c>
      <c r="E1025" s="38">
        <f>+'[1]Compras Activos Fijos'!L1011</f>
        <v>3304</v>
      </c>
      <c r="F1025" s="13">
        <f t="shared" si="54"/>
        <v>55.06666666666667</v>
      </c>
      <c r="G1025" s="13">
        <f t="shared" si="56"/>
        <v>715.86666666666667</v>
      </c>
      <c r="H1025" s="15">
        <f t="shared" si="55"/>
        <v>2588.1333333333332</v>
      </c>
    </row>
    <row r="1026" spans="1:8" ht="38.25" x14ac:dyDescent="0.25">
      <c r="A1026" s="30">
        <v>44907</v>
      </c>
      <c r="B1026" s="31" t="s">
        <v>210</v>
      </c>
      <c r="C1026" s="33">
        <v>1</v>
      </c>
      <c r="D1026" s="31" t="s">
        <v>213</v>
      </c>
      <c r="E1026" s="38">
        <f>+'[1]Compras Activos Fijos'!L1012</f>
        <v>3304</v>
      </c>
      <c r="F1026" s="13">
        <f t="shared" si="54"/>
        <v>55.06666666666667</v>
      </c>
      <c r="G1026" s="13">
        <f t="shared" si="56"/>
        <v>715.86666666666667</v>
      </c>
      <c r="H1026" s="15">
        <f t="shared" si="55"/>
        <v>2588.1333333333332</v>
      </c>
    </row>
    <row r="1027" spans="1:8" ht="38.25" x14ac:dyDescent="0.25">
      <c r="A1027" s="30">
        <v>44907</v>
      </c>
      <c r="B1027" s="31" t="s">
        <v>210</v>
      </c>
      <c r="C1027" s="33">
        <v>1</v>
      </c>
      <c r="D1027" s="31" t="s">
        <v>213</v>
      </c>
      <c r="E1027" s="38">
        <f>+'[1]Compras Activos Fijos'!L1013</f>
        <v>3304</v>
      </c>
      <c r="F1027" s="13">
        <f t="shared" si="54"/>
        <v>55.06666666666667</v>
      </c>
      <c r="G1027" s="13">
        <f t="shared" si="56"/>
        <v>715.86666666666667</v>
      </c>
      <c r="H1027" s="15">
        <f t="shared" si="55"/>
        <v>2588.1333333333332</v>
      </c>
    </row>
    <row r="1028" spans="1:8" ht="38.25" x14ac:dyDescent="0.25">
      <c r="A1028" s="30">
        <v>44907</v>
      </c>
      <c r="B1028" s="31" t="s">
        <v>210</v>
      </c>
      <c r="C1028" s="33">
        <v>1</v>
      </c>
      <c r="D1028" s="31" t="s">
        <v>214</v>
      </c>
      <c r="E1028" s="38">
        <f>+'[1]Compras Activos Fijos'!L1014</f>
        <v>6490</v>
      </c>
      <c r="F1028" s="13">
        <f t="shared" si="54"/>
        <v>108.16666666666667</v>
      </c>
      <c r="G1028" s="13">
        <f t="shared" si="56"/>
        <v>1406.1666666666667</v>
      </c>
      <c r="H1028" s="15">
        <f t="shared" si="55"/>
        <v>5083.833333333333</v>
      </c>
    </row>
    <row r="1029" spans="1:8" ht="38.25" x14ac:dyDescent="0.25">
      <c r="A1029" s="30">
        <v>44907</v>
      </c>
      <c r="B1029" s="31" t="s">
        <v>210</v>
      </c>
      <c r="C1029" s="33">
        <v>1</v>
      </c>
      <c r="D1029" s="31" t="s">
        <v>214</v>
      </c>
      <c r="E1029" s="38">
        <f>+'[1]Compras Activos Fijos'!L1015</f>
        <v>6490</v>
      </c>
      <c r="F1029" s="13">
        <f t="shared" si="54"/>
        <v>108.16666666666667</v>
      </c>
      <c r="G1029" s="13">
        <f t="shared" si="56"/>
        <v>1406.1666666666667</v>
      </c>
      <c r="H1029" s="15">
        <f t="shared" si="55"/>
        <v>5083.833333333333</v>
      </c>
    </row>
    <row r="1030" spans="1:8" ht="38.25" x14ac:dyDescent="0.25">
      <c r="A1030" s="30">
        <v>44907</v>
      </c>
      <c r="B1030" s="31" t="s">
        <v>210</v>
      </c>
      <c r="C1030" s="33">
        <v>1</v>
      </c>
      <c r="D1030" s="31" t="s">
        <v>214</v>
      </c>
      <c r="E1030" s="38">
        <f>+'[1]Compras Activos Fijos'!L1016</f>
        <v>6490</v>
      </c>
      <c r="F1030" s="13">
        <f t="shared" si="54"/>
        <v>108.16666666666667</v>
      </c>
      <c r="G1030" s="13">
        <f t="shared" si="56"/>
        <v>1406.1666666666667</v>
      </c>
      <c r="H1030" s="15">
        <f t="shared" si="55"/>
        <v>5083.833333333333</v>
      </c>
    </row>
    <row r="1031" spans="1:8" ht="38.25" x14ac:dyDescent="0.25">
      <c r="A1031" s="30">
        <v>44907</v>
      </c>
      <c r="B1031" s="31" t="s">
        <v>210</v>
      </c>
      <c r="C1031" s="33">
        <v>1</v>
      </c>
      <c r="D1031" s="31" t="s">
        <v>214</v>
      </c>
      <c r="E1031" s="38">
        <f>+'[1]Compras Activos Fijos'!L1017</f>
        <v>6490</v>
      </c>
      <c r="F1031" s="13">
        <f t="shared" si="54"/>
        <v>108.16666666666667</v>
      </c>
      <c r="G1031" s="13">
        <f t="shared" si="56"/>
        <v>1406.1666666666667</v>
      </c>
      <c r="H1031" s="15">
        <f t="shared" si="55"/>
        <v>5083.833333333333</v>
      </c>
    </row>
    <row r="1032" spans="1:8" ht="38.25" x14ac:dyDescent="0.25">
      <c r="A1032" s="30">
        <v>44907</v>
      </c>
      <c r="B1032" s="31" t="s">
        <v>210</v>
      </c>
      <c r="C1032" s="33">
        <v>1</v>
      </c>
      <c r="D1032" s="31" t="s">
        <v>214</v>
      </c>
      <c r="E1032" s="38">
        <f>+'[1]Compras Activos Fijos'!L1018</f>
        <v>6490</v>
      </c>
      <c r="F1032" s="13">
        <f t="shared" si="54"/>
        <v>108.16666666666667</v>
      </c>
      <c r="G1032" s="13">
        <f t="shared" si="56"/>
        <v>1406.1666666666667</v>
      </c>
      <c r="H1032" s="15">
        <f t="shared" si="55"/>
        <v>5083.833333333333</v>
      </c>
    </row>
    <row r="1033" spans="1:8" ht="38.25" x14ac:dyDescent="0.25">
      <c r="A1033" s="30">
        <v>44907</v>
      </c>
      <c r="B1033" s="31" t="s">
        <v>210</v>
      </c>
      <c r="C1033" s="33">
        <v>1</v>
      </c>
      <c r="D1033" s="31" t="s">
        <v>215</v>
      </c>
      <c r="E1033" s="38">
        <f>+'[1]Compras Activos Fijos'!L1019</f>
        <v>4130</v>
      </c>
      <c r="F1033" s="13">
        <f t="shared" si="54"/>
        <v>68.833333333333329</v>
      </c>
      <c r="G1033" s="13">
        <f t="shared" si="56"/>
        <v>894.83333333333326</v>
      </c>
      <c r="H1033" s="15">
        <f t="shared" si="55"/>
        <v>3235.166666666667</v>
      </c>
    </row>
    <row r="1034" spans="1:8" ht="38.25" x14ac:dyDescent="0.25">
      <c r="A1034" s="30">
        <v>44907</v>
      </c>
      <c r="B1034" s="31" t="s">
        <v>210</v>
      </c>
      <c r="C1034" s="33">
        <v>1</v>
      </c>
      <c r="D1034" s="31" t="s">
        <v>216</v>
      </c>
      <c r="E1034" s="38">
        <f>+'[1]Compras Activos Fijos'!L1020</f>
        <v>5900</v>
      </c>
      <c r="F1034" s="13">
        <f t="shared" si="54"/>
        <v>98.333333333333329</v>
      </c>
      <c r="G1034" s="13">
        <f t="shared" si="56"/>
        <v>1278.3333333333333</v>
      </c>
      <c r="H1034" s="15">
        <f t="shared" si="55"/>
        <v>4621.666666666667</v>
      </c>
    </row>
    <row r="1035" spans="1:8" ht="38.25" x14ac:dyDescent="0.25">
      <c r="A1035" s="30">
        <v>44907</v>
      </c>
      <c r="B1035" s="31" t="s">
        <v>210</v>
      </c>
      <c r="C1035" s="33">
        <v>1</v>
      </c>
      <c r="D1035" s="31" t="s">
        <v>217</v>
      </c>
      <c r="E1035" s="38">
        <f>+'[1]Compras Activos Fijos'!L1021</f>
        <v>64900</v>
      </c>
      <c r="F1035" s="13">
        <f t="shared" si="54"/>
        <v>1081.6666666666667</v>
      </c>
      <c r="G1035" s="13">
        <f t="shared" si="56"/>
        <v>14061.666666666668</v>
      </c>
      <c r="H1035" s="15">
        <f t="shared" si="55"/>
        <v>50838.333333333328</v>
      </c>
    </row>
    <row r="1036" spans="1:8" ht="38.25" x14ac:dyDescent="0.25">
      <c r="A1036" s="30">
        <v>44907</v>
      </c>
      <c r="B1036" s="31" t="s">
        <v>210</v>
      </c>
      <c r="C1036" s="33">
        <v>1</v>
      </c>
      <c r="D1036" s="31" t="s">
        <v>218</v>
      </c>
      <c r="E1036" s="38">
        <f>+'[1]Compras Activos Fijos'!L1022</f>
        <v>2360</v>
      </c>
      <c r="F1036" s="13">
        <f t="shared" si="54"/>
        <v>39.333333333333336</v>
      </c>
      <c r="G1036" s="13">
        <f t="shared" si="56"/>
        <v>511.33333333333337</v>
      </c>
      <c r="H1036" s="15">
        <f t="shared" si="55"/>
        <v>1848.6666666666665</v>
      </c>
    </row>
    <row r="1037" spans="1:8" ht="38.25" x14ac:dyDescent="0.25">
      <c r="A1037" s="30">
        <v>44907</v>
      </c>
      <c r="B1037" s="31" t="s">
        <v>210</v>
      </c>
      <c r="C1037" s="33">
        <v>1</v>
      </c>
      <c r="D1037" s="31" t="s">
        <v>218</v>
      </c>
      <c r="E1037" s="38">
        <f>+'[1]Compras Activos Fijos'!L1023</f>
        <v>2360</v>
      </c>
      <c r="F1037" s="13">
        <f t="shared" si="54"/>
        <v>39.333333333333336</v>
      </c>
      <c r="G1037" s="13">
        <f t="shared" si="56"/>
        <v>511.33333333333337</v>
      </c>
      <c r="H1037" s="15">
        <f t="shared" si="55"/>
        <v>1848.6666666666665</v>
      </c>
    </row>
    <row r="1038" spans="1:8" ht="38.25" x14ac:dyDescent="0.25">
      <c r="A1038" s="30">
        <v>44907</v>
      </c>
      <c r="B1038" s="31" t="s">
        <v>210</v>
      </c>
      <c r="C1038" s="33">
        <v>1</v>
      </c>
      <c r="D1038" s="31" t="s">
        <v>218</v>
      </c>
      <c r="E1038" s="38">
        <f>+'[1]Compras Activos Fijos'!L1024</f>
        <v>2360</v>
      </c>
      <c r="F1038" s="13">
        <f t="shared" si="54"/>
        <v>39.333333333333336</v>
      </c>
      <c r="G1038" s="13">
        <f t="shared" si="56"/>
        <v>511.33333333333337</v>
      </c>
      <c r="H1038" s="15">
        <f t="shared" si="55"/>
        <v>1848.6666666666665</v>
      </c>
    </row>
    <row r="1039" spans="1:8" ht="38.25" x14ac:dyDescent="0.25">
      <c r="A1039" s="30">
        <v>44907</v>
      </c>
      <c r="B1039" s="31" t="s">
        <v>210</v>
      </c>
      <c r="C1039" s="33">
        <v>1</v>
      </c>
      <c r="D1039" s="31" t="s">
        <v>218</v>
      </c>
      <c r="E1039" s="38">
        <f>+'[1]Compras Activos Fijos'!L1025</f>
        <v>2360</v>
      </c>
      <c r="F1039" s="13">
        <f t="shared" si="54"/>
        <v>39.333333333333336</v>
      </c>
      <c r="G1039" s="13">
        <f t="shared" si="56"/>
        <v>511.33333333333337</v>
      </c>
      <c r="H1039" s="15">
        <f t="shared" si="55"/>
        <v>1848.6666666666665</v>
      </c>
    </row>
    <row r="1040" spans="1:8" ht="38.25" x14ac:dyDescent="0.25">
      <c r="A1040" s="30">
        <v>44907</v>
      </c>
      <c r="B1040" s="31" t="s">
        <v>210</v>
      </c>
      <c r="C1040" s="33">
        <v>1</v>
      </c>
      <c r="D1040" s="31" t="s">
        <v>218</v>
      </c>
      <c r="E1040" s="38">
        <f>+'[1]Compras Activos Fijos'!L1026</f>
        <v>2360</v>
      </c>
      <c r="F1040" s="13">
        <f t="shared" si="54"/>
        <v>39.333333333333336</v>
      </c>
      <c r="G1040" s="13">
        <f t="shared" si="56"/>
        <v>511.33333333333337</v>
      </c>
      <c r="H1040" s="15">
        <f t="shared" si="55"/>
        <v>1848.6666666666665</v>
      </c>
    </row>
    <row r="1041" spans="1:8" ht="38.25" x14ac:dyDescent="0.25">
      <c r="A1041" s="30">
        <v>44907</v>
      </c>
      <c r="B1041" s="31" t="s">
        <v>210</v>
      </c>
      <c r="C1041" s="33">
        <v>1</v>
      </c>
      <c r="D1041" s="31" t="s">
        <v>218</v>
      </c>
      <c r="E1041" s="38">
        <f>+'[1]Compras Activos Fijos'!L1027</f>
        <v>2360</v>
      </c>
      <c r="F1041" s="13">
        <f t="shared" si="54"/>
        <v>39.333333333333336</v>
      </c>
      <c r="G1041" s="13">
        <f t="shared" si="56"/>
        <v>511.33333333333337</v>
      </c>
      <c r="H1041" s="15">
        <f t="shared" si="55"/>
        <v>1848.6666666666665</v>
      </c>
    </row>
    <row r="1042" spans="1:8" ht="38.25" x14ac:dyDescent="0.25">
      <c r="A1042" s="30">
        <v>44907</v>
      </c>
      <c r="B1042" s="31" t="s">
        <v>210</v>
      </c>
      <c r="C1042" s="33">
        <v>1</v>
      </c>
      <c r="D1042" s="31" t="s">
        <v>218</v>
      </c>
      <c r="E1042" s="38">
        <f>+'[1]Compras Activos Fijos'!L1028</f>
        <v>2360</v>
      </c>
      <c r="F1042" s="13">
        <f t="shared" si="54"/>
        <v>39.333333333333336</v>
      </c>
      <c r="G1042" s="13">
        <f t="shared" si="56"/>
        <v>511.33333333333337</v>
      </c>
      <c r="H1042" s="15">
        <f t="shared" si="55"/>
        <v>1848.6666666666665</v>
      </c>
    </row>
    <row r="1043" spans="1:8" ht="38.25" x14ac:dyDescent="0.25">
      <c r="A1043" s="30">
        <v>44907</v>
      </c>
      <c r="B1043" s="31" t="s">
        <v>210</v>
      </c>
      <c r="C1043" s="33">
        <v>1</v>
      </c>
      <c r="D1043" s="31" t="s">
        <v>218</v>
      </c>
      <c r="E1043" s="38">
        <f>+'[1]Compras Activos Fijos'!L1029</f>
        <v>2360</v>
      </c>
      <c r="F1043" s="13">
        <f t="shared" si="54"/>
        <v>39.333333333333336</v>
      </c>
      <c r="G1043" s="13">
        <f t="shared" si="56"/>
        <v>511.33333333333337</v>
      </c>
      <c r="H1043" s="15">
        <f t="shared" si="55"/>
        <v>1848.6666666666665</v>
      </c>
    </row>
    <row r="1044" spans="1:8" ht="38.25" x14ac:dyDescent="0.25">
      <c r="A1044" s="30">
        <v>44907</v>
      </c>
      <c r="B1044" s="31" t="s">
        <v>210</v>
      </c>
      <c r="C1044" s="33">
        <v>1</v>
      </c>
      <c r="D1044" s="31" t="s">
        <v>218</v>
      </c>
      <c r="E1044" s="38">
        <f>+'[1]Compras Activos Fijos'!L1030</f>
        <v>2360</v>
      </c>
      <c r="F1044" s="13">
        <f t="shared" si="54"/>
        <v>39.333333333333336</v>
      </c>
      <c r="G1044" s="13">
        <f t="shared" si="56"/>
        <v>511.33333333333337</v>
      </c>
      <c r="H1044" s="15">
        <f t="shared" si="55"/>
        <v>1848.6666666666665</v>
      </c>
    </row>
    <row r="1045" spans="1:8" ht="38.25" x14ac:dyDescent="0.25">
      <c r="A1045" s="30">
        <v>44907</v>
      </c>
      <c r="B1045" s="31" t="s">
        <v>210</v>
      </c>
      <c r="C1045" s="33">
        <v>1</v>
      </c>
      <c r="D1045" s="31" t="s">
        <v>218</v>
      </c>
      <c r="E1045" s="38">
        <f>+'[1]Compras Activos Fijos'!L1031</f>
        <v>2360</v>
      </c>
      <c r="F1045" s="13">
        <f t="shared" ref="F1045:F1089" si="57">+E1045/60</f>
        <v>39.333333333333336</v>
      </c>
      <c r="G1045" s="13">
        <f t="shared" si="56"/>
        <v>511.33333333333337</v>
      </c>
      <c r="H1045" s="15">
        <f t="shared" ref="H1045:H1089" si="58">+E1045-G1045</f>
        <v>1848.6666666666665</v>
      </c>
    </row>
    <row r="1046" spans="1:8" ht="38.25" x14ac:dyDescent="0.25">
      <c r="A1046" s="30">
        <v>44907</v>
      </c>
      <c r="B1046" s="31" t="s">
        <v>210</v>
      </c>
      <c r="C1046" s="33">
        <v>1</v>
      </c>
      <c r="D1046" s="31" t="s">
        <v>218</v>
      </c>
      <c r="E1046" s="38">
        <f>+'[1]Compras Activos Fijos'!L1032</f>
        <v>2360</v>
      </c>
      <c r="F1046" s="13">
        <f t="shared" si="57"/>
        <v>39.333333333333336</v>
      </c>
      <c r="G1046" s="13">
        <f t="shared" si="56"/>
        <v>511.33333333333337</v>
      </c>
      <c r="H1046" s="15">
        <f t="shared" si="58"/>
        <v>1848.6666666666665</v>
      </c>
    </row>
    <row r="1047" spans="1:8" ht="38.25" x14ac:dyDescent="0.25">
      <c r="A1047" s="30">
        <v>44907</v>
      </c>
      <c r="B1047" s="31" t="s">
        <v>210</v>
      </c>
      <c r="C1047" s="33">
        <v>1</v>
      </c>
      <c r="D1047" s="31" t="s">
        <v>218</v>
      </c>
      <c r="E1047" s="38">
        <f>+'[1]Compras Activos Fijos'!L1033</f>
        <v>2360</v>
      </c>
      <c r="F1047" s="13">
        <f t="shared" si="57"/>
        <v>39.333333333333336</v>
      </c>
      <c r="G1047" s="13">
        <f t="shared" si="56"/>
        <v>511.33333333333337</v>
      </c>
      <c r="H1047" s="15">
        <f t="shared" si="58"/>
        <v>1848.6666666666665</v>
      </c>
    </row>
    <row r="1048" spans="1:8" x14ac:dyDescent="0.25">
      <c r="A1048" s="30">
        <v>44911</v>
      </c>
      <c r="B1048" s="39" t="s">
        <v>158</v>
      </c>
      <c r="C1048" s="40">
        <v>1</v>
      </c>
      <c r="D1048" s="41" t="s">
        <v>219</v>
      </c>
      <c r="E1048" s="38">
        <f>+'[1]Compras Activos Fijos'!L1034</f>
        <v>49444.997199999998</v>
      </c>
      <c r="F1048" s="13">
        <f t="shared" si="57"/>
        <v>824.0832866666666</v>
      </c>
      <c r="G1048" s="13">
        <f>+F1048*12</f>
        <v>9888.9994399999996</v>
      </c>
      <c r="H1048" s="15">
        <f t="shared" si="58"/>
        <v>39555.997759999998</v>
      </c>
    </row>
    <row r="1049" spans="1:8" ht="25.5" x14ac:dyDescent="0.25">
      <c r="A1049" s="30">
        <v>44922</v>
      </c>
      <c r="B1049" s="31" t="s">
        <v>142</v>
      </c>
      <c r="C1049" s="33">
        <v>1</v>
      </c>
      <c r="D1049" s="44" t="s">
        <v>220</v>
      </c>
      <c r="E1049" s="38">
        <f>+'[1]Compras Activos Fijos'!L1035</f>
        <v>4736.9448000000002</v>
      </c>
      <c r="F1049" s="13">
        <f t="shared" si="57"/>
        <v>78.949080000000009</v>
      </c>
      <c r="G1049" s="13">
        <f>+F1049*12</f>
        <v>947.38896000000011</v>
      </c>
      <c r="H1049" s="15">
        <f t="shared" si="58"/>
        <v>3789.55584</v>
      </c>
    </row>
    <row r="1050" spans="1:8" ht="25.5" x14ac:dyDescent="0.25">
      <c r="A1050" s="45">
        <v>44985</v>
      </c>
      <c r="B1050" s="46" t="s">
        <v>114</v>
      </c>
      <c r="C1050" s="33">
        <v>1</v>
      </c>
      <c r="D1050" s="46" t="s">
        <v>221</v>
      </c>
      <c r="E1050" s="47">
        <v>18496.5</v>
      </c>
      <c r="F1050" s="14">
        <f t="shared" si="57"/>
        <v>308.27499999999998</v>
      </c>
      <c r="G1050" s="38">
        <f>+F1050*10</f>
        <v>3082.75</v>
      </c>
      <c r="H1050" s="48">
        <f t="shared" si="58"/>
        <v>15413.75</v>
      </c>
    </row>
    <row r="1051" spans="1:8" ht="25.5" x14ac:dyDescent="0.25">
      <c r="A1051" s="30">
        <v>44985</v>
      </c>
      <c r="B1051" s="31" t="s">
        <v>114</v>
      </c>
      <c r="C1051" s="33">
        <v>1</v>
      </c>
      <c r="D1051" s="31" t="s">
        <v>221</v>
      </c>
      <c r="E1051" s="49">
        <v>18496.5</v>
      </c>
      <c r="F1051" s="13">
        <f t="shared" si="57"/>
        <v>308.27499999999998</v>
      </c>
      <c r="G1051" s="38">
        <f t="shared" ref="G1051:G1059" si="59">+F1051*10</f>
        <v>3082.75</v>
      </c>
      <c r="H1051" s="15">
        <f t="shared" si="58"/>
        <v>15413.75</v>
      </c>
    </row>
    <row r="1052" spans="1:8" ht="25.5" x14ac:dyDescent="0.25">
      <c r="A1052" s="30">
        <v>44985</v>
      </c>
      <c r="B1052" s="31" t="s">
        <v>114</v>
      </c>
      <c r="C1052" s="33">
        <v>1</v>
      </c>
      <c r="D1052" s="31" t="s">
        <v>221</v>
      </c>
      <c r="E1052" s="49">
        <v>18496.5</v>
      </c>
      <c r="F1052" s="13">
        <f t="shared" si="57"/>
        <v>308.27499999999998</v>
      </c>
      <c r="G1052" s="38">
        <f t="shared" si="59"/>
        <v>3082.75</v>
      </c>
      <c r="H1052" s="15">
        <f t="shared" si="58"/>
        <v>15413.75</v>
      </c>
    </row>
    <row r="1053" spans="1:8" ht="25.5" x14ac:dyDescent="0.25">
      <c r="A1053" s="30">
        <v>44985</v>
      </c>
      <c r="B1053" s="31" t="s">
        <v>114</v>
      </c>
      <c r="C1053" s="33">
        <v>1</v>
      </c>
      <c r="D1053" s="31" t="s">
        <v>221</v>
      </c>
      <c r="E1053" s="49">
        <v>18496.5</v>
      </c>
      <c r="F1053" s="13">
        <f t="shared" si="57"/>
        <v>308.27499999999998</v>
      </c>
      <c r="G1053" s="38">
        <f t="shared" si="59"/>
        <v>3082.75</v>
      </c>
      <c r="H1053" s="15">
        <f t="shared" si="58"/>
        <v>15413.75</v>
      </c>
    </row>
    <row r="1054" spans="1:8" ht="25.5" x14ac:dyDescent="0.25">
      <c r="A1054" s="30">
        <v>44985</v>
      </c>
      <c r="B1054" s="31" t="s">
        <v>114</v>
      </c>
      <c r="C1054" s="33">
        <v>1</v>
      </c>
      <c r="D1054" s="31" t="s">
        <v>221</v>
      </c>
      <c r="E1054" s="49">
        <v>18496.5</v>
      </c>
      <c r="F1054" s="13">
        <f t="shared" si="57"/>
        <v>308.27499999999998</v>
      </c>
      <c r="G1054" s="38">
        <f t="shared" si="59"/>
        <v>3082.75</v>
      </c>
      <c r="H1054" s="15">
        <f t="shared" si="58"/>
        <v>15413.75</v>
      </c>
    </row>
    <row r="1055" spans="1:8" ht="25.5" x14ac:dyDescent="0.25">
      <c r="A1055" s="30">
        <v>44985</v>
      </c>
      <c r="B1055" s="31" t="s">
        <v>114</v>
      </c>
      <c r="C1055" s="33">
        <v>1</v>
      </c>
      <c r="D1055" s="31" t="s">
        <v>221</v>
      </c>
      <c r="E1055" s="49">
        <v>18496.5</v>
      </c>
      <c r="F1055" s="13">
        <f t="shared" si="57"/>
        <v>308.27499999999998</v>
      </c>
      <c r="G1055" s="38">
        <f t="shared" si="59"/>
        <v>3082.75</v>
      </c>
      <c r="H1055" s="15">
        <f t="shared" si="58"/>
        <v>15413.75</v>
      </c>
    </row>
    <row r="1056" spans="1:8" ht="25.5" x14ac:dyDescent="0.25">
      <c r="A1056" s="30">
        <v>44985</v>
      </c>
      <c r="B1056" s="31" t="s">
        <v>114</v>
      </c>
      <c r="C1056" s="33">
        <v>1</v>
      </c>
      <c r="D1056" s="31" t="s">
        <v>221</v>
      </c>
      <c r="E1056" s="49">
        <v>18496.5</v>
      </c>
      <c r="F1056" s="13">
        <f t="shared" si="57"/>
        <v>308.27499999999998</v>
      </c>
      <c r="G1056" s="38">
        <f t="shared" si="59"/>
        <v>3082.75</v>
      </c>
      <c r="H1056" s="15">
        <f t="shared" si="58"/>
        <v>15413.75</v>
      </c>
    </row>
    <row r="1057" spans="1:8" ht="25.5" x14ac:dyDescent="0.25">
      <c r="A1057" s="30">
        <v>44985</v>
      </c>
      <c r="B1057" s="31" t="s">
        <v>114</v>
      </c>
      <c r="C1057" s="33">
        <v>1</v>
      </c>
      <c r="D1057" s="31" t="s">
        <v>221</v>
      </c>
      <c r="E1057" s="49">
        <v>18496.5</v>
      </c>
      <c r="F1057" s="13">
        <f t="shared" si="57"/>
        <v>308.27499999999998</v>
      </c>
      <c r="G1057" s="38">
        <f t="shared" si="59"/>
        <v>3082.75</v>
      </c>
      <c r="H1057" s="15">
        <f t="shared" si="58"/>
        <v>15413.75</v>
      </c>
    </row>
    <row r="1058" spans="1:8" ht="25.5" x14ac:dyDescent="0.25">
      <c r="A1058" s="30">
        <v>44985</v>
      </c>
      <c r="B1058" s="31" t="s">
        <v>114</v>
      </c>
      <c r="C1058" s="33">
        <v>1</v>
      </c>
      <c r="D1058" s="31" t="s">
        <v>221</v>
      </c>
      <c r="E1058" s="49">
        <v>18496.5</v>
      </c>
      <c r="F1058" s="13">
        <f t="shared" si="57"/>
        <v>308.27499999999998</v>
      </c>
      <c r="G1058" s="38">
        <f t="shared" si="59"/>
        <v>3082.75</v>
      </c>
      <c r="H1058" s="15">
        <f t="shared" si="58"/>
        <v>15413.75</v>
      </c>
    </row>
    <row r="1059" spans="1:8" ht="25.5" x14ac:dyDescent="0.25">
      <c r="A1059" s="30">
        <v>44985</v>
      </c>
      <c r="B1059" s="31" t="s">
        <v>114</v>
      </c>
      <c r="C1059" s="33">
        <v>1</v>
      </c>
      <c r="D1059" s="31" t="s">
        <v>221</v>
      </c>
      <c r="E1059" s="49">
        <v>18496.5</v>
      </c>
      <c r="F1059" s="13">
        <f t="shared" si="57"/>
        <v>308.27499999999998</v>
      </c>
      <c r="G1059" s="38">
        <f t="shared" si="59"/>
        <v>3082.75</v>
      </c>
      <c r="H1059" s="15">
        <f t="shared" si="58"/>
        <v>15413.75</v>
      </c>
    </row>
    <row r="1060" spans="1:8" x14ac:dyDescent="0.25">
      <c r="A1060" s="30">
        <v>44965</v>
      </c>
      <c r="B1060" s="31" t="s">
        <v>222</v>
      </c>
      <c r="C1060" s="33">
        <v>1</v>
      </c>
      <c r="D1060" s="44" t="s">
        <v>223</v>
      </c>
      <c r="E1060" s="49">
        <v>16183.75</v>
      </c>
      <c r="F1060" s="13">
        <f t="shared" si="57"/>
        <v>269.72916666666669</v>
      </c>
      <c r="G1060" s="29">
        <f>+F1060*11</f>
        <v>2967.0208333333335</v>
      </c>
      <c r="H1060" s="15">
        <f t="shared" si="58"/>
        <v>13216.729166666666</v>
      </c>
    </row>
    <row r="1061" spans="1:8" ht="89.25" x14ac:dyDescent="0.25">
      <c r="A1061" s="30">
        <v>44944</v>
      </c>
      <c r="B1061" s="31" t="s">
        <v>102</v>
      </c>
      <c r="C1061" s="33">
        <v>1</v>
      </c>
      <c r="D1061" s="31" t="s">
        <v>224</v>
      </c>
      <c r="E1061" s="49">
        <v>71606.33</v>
      </c>
      <c r="F1061" s="13">
        <f t="shared" si="57"/>
        <v>1193.4388333333334</v>
      </c>
      <c r="G1061" s="29">
        <f t="shared" ref="G1061:G1075" si="60">+F1061*11</f>
        <v>13127.827166666668</v>
      </c>
      <c r="H1061" s="15">
        <f t="shared" si="58"/>
        <v>58478.502833333332</v>
      </c>
    </row>
    <row r="1062" spans="1:8" ht="89.25" x14ac:dyDescent="0.25">
      <c r="A1062" s="30">
        <v>44944</v>
      </c>
      <c r="B1062" s="31" t="s">
        <v>102</v>
      </c>
      <c r="C1062" s="33">
        <v>1</v>
      </c>
      <c r="D1062" s="31" t="s">
        <v>224</v>
      </c>
      <c r="E1062" s="49">
        <v>71606.33</v>
      </c>
      <c r="F1062" s="13">
        <f t="shared" si="57"/>
        <v>1193.4388333333334</v>
      </c>
      <c r="G1062" s="29">
        <f t="shared" si="60"/>
        <v>13127.827166666668</v>
      </c>
      <c r="H1062" s="15">
        <f t="shared" si="58"/>
        <v>58478.502833333332</v>
      </c>
    </row>
    <row r="1063" spans="1:8" ht="89.25" x14ac:dyDescent="0.25">
      <c r="A1063" s="30">
        <v>44944</v>
      </c>
      <c r="B1063" s="31" t="s">
        <v>102</v>
      </c>
      <c r="C1063" s="33">
        <v>1</v>
      </c>
      <c r="D1063" s="31" t="s">
        <v>224</v>
      </c>
      <c r="E1063" s="49">
        <v>71606.33</v>
      </c>
      <c r="F1063" s="13">
        <f t="shared" si="57"/>
        <v>1193.4388333333334</v>
      </c>
      <c r="G1063" s="29">
        <f t="shared" si="60"/>
        <v>13127.827166666668</v>
      </c>
      <c r="H1063" s="15">
        <f t="shared" si="58"/>
        <v>58478.502833333332</v>
      </c>
    </row>
    <row r="1064" spans="1:8" ht="89.25" x14ac:dyDescent="0.25">
      <c r="A1064" s="30">
        <v>44944</v>
      </c>
      <c r="B1064" s="31" t="s">
        <v>102</v>
      </c>
      <c r="C1064" s="33">
        <v>1</v>
      </c>
      <c r="D1064" s="31" t="s">
        <v>224</v>
      </c>
      <c r="E1064" s="49">
        <v>71606.33</v>
      </c>
      <c r="F1064" s="13">
        <f t="shared" si="57"/>
        <v>1193.4388333333334</v>
      </c>
      <c r="G1064" s="29">
        <f t="shared" si="60"/>
        <v>13127.827166666668</v>
      </c>
      <c r="H1064" s="15">
        <f t="shared" si="58"/>
        <v>58478.502833333332</v>
      </c>
    </row>
    <row r="1065" spans="1:8" ht="89.25" x14ac:dyDescent="0.25">
      <c r="A1065" s="30">
        <v>44944</v>
      </c>
      <c r="B1065" s="31" t="s">
        <v>102</v>
      </c>
      <c r="C1065" s="33">
        <v>1</v>
      </c>
      <c r="D1065" s="31" t="s">
        <v>224</v>
      </c>
      <c r="E1065" s="49">
        <v>71606.33</v>
      </c>
      <c r="F1065" s="13">
        <f t="shared" si="57"/>
        <v>1193.4388333333334</v>
      </c>
      <c r="G1065" s="29">
        <f t="shared" si="60"/>
        <v>13127.827166666668</v>
      </c>
      <c r="H1065" s="15">
        <f t="shared" si="58"/>
        <v>58478.502833333332</v>
      </c>
    </row>
    <row r="1066" spans="1:8" ht="89.25" x14ac:dyDescent="0.25">
      <c r="A1066" s="30">
        <v>44944</v>
      </c>
      <c r="B1066" s="31" t="s">
        <v>102</v>
      </c>
      <c r="C1066" s="33">
        <v>1</v>
      </c>
      <c r="D1066" s="31" t="s">
        <v>224</v>
      </c>
      <c r="E1066" s="49">
        <v>71606.33</v>
      </c>
      <c r="F1066" s="13">
        <f t="shared" si="57"/>
        <v>1193.4388333333334</v>
      </c>
      <c r="G1066" s="29">
        <f t="shared" si="60"/>
        <v>13127.827166666668</v>
      </c>
      <c r="H1066" s="15">
        <f t="shared" si="58"/>
        <v>58478.502833333332</v>
      </c>
    </row>
    <row r="1067" spans="1:8" ht="89.25" x14ac:dyDescent="0.25">
      <c r="A1067" s="30">
        <v>44944</v>
      </c>
      <c r="B1067" s="31" t="s">
        <v>102</v>
      </c>
      <c r="C1067" s="33">
        <v>1</v>
      </c>
      <c r="D1067" s="31" t="s">
        <v>224</v>
      </c>
      <c r="E1067" s="49">
        <v>71606.33</v>
      </c>
      <c r="F1067" s="13">
        <f t="shared" si="57"/>
        <v>1193.4388333333334</v>
      </c>
      <c r="G1067" s="29">
        <f t="shared" si="60"/>
        <v>13127.827166666668</v>
      </c>
      <c r="H1067" s="15">
        <f t="shared" si="58"/>
        <v>58478.502833333332</v>
      </c>
    </row>
    <row r="1068" spans="1:8" ht="89.25" x14ac:dyDescent="0.25">
      <c r="A1068" s="30">
        <v>44944</v>
      </c>
      <c r="B1068" s="31" t="s">
        <v>102</v>
      </c>
      <c r="C1068" s="33">
        <v>1</v>
      </c>
      <c r="D1068" s="31" t="s">
        <v>224</v>
      </c>
      <c r="E1068" s="49">
        <v>71606.33</v>
      </c>
      <c r="F1068" s="13">
        <f t="shared" si="57"/>
        <v>1193.4388333333334</v>
      </c>
      <c r="G1068" s="29">
        <f t="shared" si="60"/>
        <v>13127.827166666668</v>
      </c>
      <c r="H1068" s="15">
        <f t="shared" si="58"/>
        <v>58478.502833333332</v>
      </c>
    </row>
    <row r="1069" spans="1:8" ht="89.25" x14ac:dyDescent="0.25">
      <c r="A1069" s="30">
        <v>44944</v>
      </c>
      <c r="B1069" s="31" t="s">
        <v>102</v>
      </c>
      <c r="C1069" s="33">
        <v>1</v>
      </c>
      <c r="D1069" s="31" t="s">
        <v>224</v>
      </c>
      <c r="E1069" s="49">
        <v>71606.33</v>
      </c>
      <c r="F1069" s="13">
        <f t="shared" si="57"/>
        <v>1193.4388333333334</v>
      </c>
      <c r="G1069" s="29">
        <f t="shared" si="60"/>
        <v>13127.827166666668</v>
      </c>
      <c r="H1069" s="15">
        <f t="shared" si="58"/>
        <v>58478.502833333332</v>
      </c>
    </row>
    <row r="1070" spans="1:8" ht="76.5" x14ac:dyDescent="0.25">
      <c r="A1070" s="30">
        <v>44944</v>
      </c>
      <c r="B1070" s="31" t="s">
        <v>102</v>
      </c>
      <c r="C1070" s="33">
        <v>1</v>
      </c>
      <c r="D1070" s="31" t="s">
        <v>225</v>
      </c>
      <c r="E1070" s="49">
        <v>169105</v>
      </c>
      <c r="F1070" s="13">
        <f t="shared" si="57"/>
        <v>2818.4166666666665</v>
      </c>
      <c r="G1070" s="29">
        <f t="shared" si="60"/>
        <v>31002.583333333332</v>
      </c>
      <c r="H1070" s="15">
        <f t="shared" si="58"/>
        <v>138102.41666666666</v>
      </c>
    </row>
    <row r="1071" spans="1:8" ht="76.5" x14ac:dyDescent="0.25">
      <c r="A1071" s="30">
        <v>44944</v>
      </c>
      <c r="B1071" s="31" t="s">
        <v>102</v>
      </c>
      <c r="C1071" s="33">
        <v>1</v>
      </c>
      <c r="D1071" s="31" t="s">
        <v>226</v>
      </c>
      <c r="E1071" s="49">
        <v>70243.429999999993</v>
      </c>
      <c r="F1071" s="13">
        <f t="shared" si="57"/>
        <v>1170.7238333333332</v>
      </c>
      <c r="G1071" s="29">
        <f t="shared" si="60"/>
        <v>12877.962166666666</v>
      </c>
      <c r="H1071" s="15">
        <f t="shared" si="58"/>
        <v>57365.467833333329</v>
      </c>
    </row>
    <row r="1072" spans="1:8" ht="25.5" x14ac:dyDescent="0.25">
      <c r="A1072" s="30">
        <v>44944</v>
      </c>
      <c r="B1072" s="31" t="s">
        <v>102</v>
      </c>
      <c r="C1072" s="33">
        <v>1</v>
      </c>
      <c r="D1072" s="31" t="s">
        <v>227</v>
      </c>
      <c r="E1072" s="49">
        <v>14559.88</v>
      </c>
      <c r="F1072" s="13">
        <f t="shared" si="57"/>
        <v>242.66466666666665</v>
      </c>
      <c r="G1072" s="29">
        <f t="shared" si="60"/>
        <v>2669.3113333333331</v>
      </c>
      <c r="H1072" s="15">
        <f t="shared" si="58"/>
        <v>11890.568666666666</v>
      </c>
    </row>
    <row r="1073" spans="1:8" ht="25.5" x14ac:dyDescent="0.25">
      <c r="A1073" s="30">
        <v>44944</v>
      </c>
      <c r="B1073" s="31" t="s">
        <v>102</v>
      </c>
      <c r="C1073" s="33">
        <v>1</v>
      </c>
      <c r="D1073" s="31" t="s">
        <v>227</v>
      </c>
      <c r="E1073" s="49">
        <v>14559.88</v>
      </c>
      <c r="F1073" s="13">
        <f t="shared" si="57"/>
        <v>242.66466666666665</v>
      </c>
      <c r="G1073" s="29">
        <f t="shared" si="60"/>
        <v>2669.3113333333331</v>
      </c>
      <c r="H1073" s="15">
        <f t="shared" si="58"/>
        <v>11890.568666666666</v>
      </c>
    </row>
    <row r="1074" spans="1:8" ht="25.5" x14ac:dyDescent="0.25">
      <c r="A1074" s="30">
        <v>44944</v>
      </c>
      <c r="B1074" s="31" t="s">
        <v>102</v>
      </c>
      <c r="C1074" s="33">
        <v>1</v>
      </c>
      <c r="D1074" s="31" t="s">
        <v>227</v>
      </c>
      <c r="E1074" s="49">
        <v>14559.88</v>
      </c>
      <c r="F1074" s="13">
        <f t="shared" si="57"/>
        <v>242.66466666666665</v>
      </c>
      <c r="G1074" s="29">
        <f t="shared" si="60"/>
        <v>2669.3113333333331</v>
      </c>
      <c r="H1074" s="15">
        <f t="shared" si="58"/>
        <v>11890.568666666666</v>
      </c>
    </row>
    <row r="1075" spans="1:8" ht="25.5" x14ac:dyDescent="0.25">
      <c r="A1075" s="30">
        <v>44944</v>
      </c>
      <c r="B1075" s="31" t="s">
        <v>102</v>
      </c>
      <c r="C1075" s="33">
        <v>1</v>
      </c>
      <c r="D1075" s="31" t="s">
        <v>227</v>
      </c>
      <c r="E1075" s="49">
        <v>14559.88</v>
      </c>
      <c r="F1075" s="13">
        <f t="shared" si="57"/>
        <v>242.66466666666665</v>
      </c>
      <c r="G1075" s="29">
        <f t="shared" si="60"/>
        <v>2669.3113333333331</v>
      </c>
      <c r="H1075" s="15">
        <f t="shared" si="58"/>
        <v>11890.568666666666</v>
      </c>
    </row>
    <row r="1076" spans="1:8" ht="25.5" x14ac:dyDescent="0.25">
      <c r="A1076" s="30">
        <v>45037</v>
      </c>
      <c r="B1076" s="31" t="s">
        <v>228</v>
      </c>
      <c r="C1076" s="33">
        <v>1</v>
      </c>
      <c r="D1076" s="31" t="s">
        <v>229</v>
      </c>
      <c r="E1076" s="49">
        <v>69030</v>
      </c>
      <c r="F1076" s="13">
        <f t="shared" si="57"/>
        <v>1150.5</v>
      </c>
      <c r="G1076" s="29">
        <f>+F1076*8</f>
        <v>9204</v>
      </c>
      <c r="H1076" s="15">
        <f t="shared" si="58"/>
        <v>59826</v>
      </c>
    </row>
    <row r="1077" spans="1:8" ht="25.5" x14ac:dyDescent="0.25">
      <c r="A1077" s="30">
        <v>45071</v>
      </c>
      <c r="B1077" s="31" t="s">
        <v>114</v>
      </c>
      <c r="C1077" s="33">
        <v>1</v>
      </c>
      <c r="D1077" s="31" t="s">
        <v>230</v>
      </c>
      <c r="E1077" s="49">
        <v>18748.55</v>
      </c>
      <c r="F1077" s="13">
        <f t="shared" si="57"/>
        <v>312.4758333333333</v>
      </c>
      <c r="G1077" s="29">
        <f>+F1077*7</f>
        <v>2187.330833333333</v>
      </c>
      <c r="H1077" s="15">
        <f t="shared" si="58"/>
        <v>16561.219166666666</v>
      </c>
    </row>
    <row r="1078" spans="1:8" ht="25.5" x14ac:dyDescent="0.25">
      <c r="A1078" s="30">
        <v>45071</v>
      </c>
      <c r="B1078" s="31" t="s">
        <v>114</v>
      </c>
      <c r="C1078" s="33">
        <v>1</v>
      </c>
      <c r="D1078" s="31" t="s">
        <v>230</v>
      </c>
      <c r="E1078" s="49">
        <v>18748.55</v>
      </c>
      <c r="F1078" s="13">
        <f t="shared" si="57"/>
        <v>312.4758333333333</v>
      </c>
      <c r="G1078" s="29">
        <f t="shared" ref="G1078:G1086" si="61">+F1078*7</f>
        <v>2187.330833333333</v>
      </c>
      <c r="H1078" s="15">
        <f t="shared" si="58"/>
        <v>16561.219166666666</v>
      </c>
    </row>
    <row r="1079" spans="1:8" ht="25.5" x14ac:dyDescent="0.25">
      <c r="A1079" s="30">
        <v>45071</v>
      </c>
      <c r="B1079" s="31" t="s">
        <v>114</v>
      </c>
      <c r="C1079" s="33">
        <v>1</v>
      </c>
      <c r="D1079" s="31" t="s">
        <v>230</v>
      </c>
      <c r="E1079" s="49">
        <v>18748.55</v>
      </c>
      <c r="F1079" s="13">
        <f t="shared" si="57"/>
        <v>312.4758333333333</v>
      </c>
      <c r="G1079" s="29">
        <f t="shared" si="61"/>
        <v>2187.330833333333</v>
      </c>
      <c r="H1079" s="15">
        <f t="shared" si="58"/>
        <v>16561.219166666666</v>
      </c>
    </row>
    <row r="1080" spans="1:8" ht="25.5" x14ac:dyDescent="0.25">
      <c r="A1080" s="30">
        <v>45071</v>
      </c>
      <c r="B1080" s="31" t="s">
        <v>114</v>
      </c>
      <c r="C1080" s="33">
        <v>1</v>
      </c>
      <c r="D1080" s="31" t="s">
        <v>230</v>
      </c>
      <c r="E1080" s="49">
        <v>18748.55</v>
      </c>
      <c r="F1080" s="13">
        <f t="shared" si="57"/>
        <v>312.4758333333333</v>
      </c>
      <c r="G1080" s="29">
        <f t="shared" si="61"/>
        <v>2187.330833333333</v>
      </c>
      <c r="H1080" s="15">
        <f t="shared" si="58"/>
        <v>16561.219166666666</v>
      </c>
    </row>
    <row r="1081" spans="1:8" ht="25.5" x14ac:dyDescent="0.25">
      <c r="A1081" s="30">
        <v>45071</v>
      </c>
      <c r="B1081" s="31" t="s">
        <v>114</v>
      </c>
      <c r="C1081" s="33">
        <v>1</v>
      </c>
      <c r="D1081" s="31" t="s">
        <v>230</v>
      </c>
      <c r="E1081" s="49">
        <v>18748.55</v>
      </c>
      <c r="F1081" s="13">
        <f t="shared" si="57"/>
        <v>312.4758333333333</v>
      </c>
      <c r="G1081" s="29">
        <f t="shared" si="61"/>
        <v>2187.330833333333</v>
      </c>
      <c r="H1081" s="15">
        <f t="shared" si="58"/>
        <v>16561.219166666666</v>
      </c>
    </row>
    <row r="1082" spans="1:8" ht="25.5" x14ac:dyDescent="0.25">
      <c r="A1082" s="30">
        <v>45071</v>
      </c>
      <c r="B1082" s="31" t="s">
        <v>114</v>
      </c>
      <c r="C1082" s="33">
        <v>1</v>
      </c>
      <c r="D1082" s="31" t="s">
        <v>230</v>
      </c>
      <c r="E1082" s="49">
        <v>18748.55</v>
      </c>
      <c r="F1082" s="13">
        <f t="shared" si="57"/>
        <v>312.4758333333333</v>
      </c>
      <c r="G1082" s="29">
        <f t="shared" si="61"/>
        <v>2187.330833333333</v>
      </c>
      <c r="H1082" s="15">
        <f t="shared" si="58"/>
        <v>16561.219166666666</v>
      </c>
    </row>
    <row r="1083" spans="1:8" ht="25.5" x14ac:dyDescent="0.25">
      <c r="A1083" s="30">
        <v>45071</v>
      </c>
      <c r="B1083" s="31" t="s">
        <v>114</v>
      </c>
      <c r="C1083" s="33">
        <v>1</v>
      </c>
      <c r="D1083" s="31" t="s">
        <v>230</v>
      </c>
      <c r="E1083" s="49">
        <v>18748.55</v>
      </c>
      <c r="F1083" s="13">
        <f t="shared" si="57"/>
        <v>312.4758333333333</v>
      </c>
      <c r="G1083" s="29">
        <f t="shared" si="61"/>
        <v>2187.330833333333</v>
      </c>
      <c r="H1083" s="15">
        <f t="shared" si="58"/>
        <v>16561.219166666666</v>
      </c>
    </row>
    <row r="1084" spans="1:8" ht="25.5" x14ac:dyDescent="0.25">
      <c r="A1084" s="30">
        <v>45071</v>
      </c>
      <c r="B1084" s="31" t="s">
        <v>114</v>
      </c>
      <c r="C1084" s="33">
        <v>1</v>
      </c>
      <c r="D1084" s="31" t="s">
        <v>230</v>
      </c>
      <c r="E1084" s="49">
        <v>18748.55</v>
      </c>
      <c r="F1084" s="13">
        <f t="shared" si="57"/>
        <v>312.4758333333333</v>
      </c>
      <c r="G1084" s="29">
        <f t="shared" si="61"/>
        <v>2187.330833333333</v>
      </c>
      <c r="H1084" s="15">
        <f t="shared" si="58"/>
        <v>16561.219166666666</v>
      </c>
    </row>
    <row r="1085" spans="1:8" ht="25.5" x14ac:dyDescent="0.25">
      <c r="A1085" s="30">
        <v>45071</v>
      </c>
      <c r="B1085" s="31" t="s">
        <v>114</v>
      </c>
      <c r="C1085" s="33">
        <v>1</v>
      </c>
      <c r="D1085" s="31" t="s">
        <v>230</v>
      </c>
      <c r="E1085" s="49">
        <v>18748.55</v>
      </c>
      <c r="F1085" s="13">
        <f t="shared" si="57"/>
        <v>312.4758333333333</v>
      </c>
      <c r="G1085" s="29">
        <f t="shared" si="61"/>
        <v>2187.330833333333</v>
      </c>
      <c r="H1085" s="15">
        <f t="shared" si="58"/>
        <v>16561.219166666666</v>
      </c>
    </row>
    <row r="1086" spans="1:8" ht="25.5" x14ac:dyDescent="0.25">
      <c r="A1086" s="30">
        <v>45071</v>
      </c>
      <c r="B1086" s="31" t="s">
        <v>114</v>
      </c>
      <c r="C1086" s="33">
        <v>1</v>
      </c>
      <c r="D1086" s="31" t="s">
        <v>230</v>
      </c>
      <c r="E1086" s="49">
        <v>18748.55</v>
      </c>
      <c r="F1086" s="13">
        <f t="shared" si="57"/>
        <v>312.4758333333333</v>
      </c>
      <c r="G1086" s="29">
        <f t="shared" si="61"/>
        <v>2187.330833333333</v>
      </c>
      <c r="H1086" s="15">
        <f t="shared" si="58"/>
        <v>16561.219166666666</v>
      </c>
    </row>
    <row r="1087" spans="1:8" x14ac:dyDescent="0.25">
      <c r="A1087" s="76">
        <v>45121</v>
      </c>
      <c r="B1087" s="31" t="s">
        <v>15</v>
      </c>
      <c r="C1087" s="33">
        <v>1</v>
      </c>
      <c r="D1087" s="44" t="s">
        <v>234</v>
      </c>
      <c r="E1087" s="74">
        <v>183115.35</v>
      </c>
      <c r="F1087" s="60">
        <f t="shared" si="57"/>
        <v>3051.9225000000001</v>
      </c>
      <c r="G1087" s="75">
        <f>+F1087*6</f>
        <v>18311.535</v>
      </c>
      <c r="H1087" s="61">
        <f t="shared" si="58"/>
        <v>164803.815</v>
      </c>
    </row>
    <row r="1088" spans="1:8" ht="25.5" x14ac:dyDescent="0.25">
      <c r="A1088" s="76">
        <v>45121</v>
      </c>
      <c r="B1088" s="31" t="s">
        <v>15</v>
      </c>
      <c r="C1088" s="33">
        <v>1</v>
      </c>
      <c r="D1088" s="31" t="s">
        <v>235</v>
      </c>
      <c r="E1088" s="74">
        <v>155296.85</v>
      </c>
      <c r="F1088" s="60">
        <f t="shared" si="57"/>
        <v>2588.2808333333332</v>
      </c>
      <c r="G1088" s="75">
        <f>+F1088*6</f>
        <v>15529.684999999999</v>
      </c>
      <c r="H1088" s="61">
        <f t="shared" si="58"/>
        <v>139767.16500000001</v>
      </c>
    </row>
    <row r="1089" spans="1:8" ht="25.5" x14ac:dyDescent="0.25">
      <c r="A1089" s="76">
        <v>45147</v>
      </c>
      <c r="B1089" s="31" t="s">
        <v>259</v>
      </c>
      <c r="C1089" s="33">
        <v>1</v>
      </c>
      <c r="D1089" s="31" t="s">
        <v>236</v>
      </c>
      <c r="E1089" s="74">
        <v>16756</v>
      </c>
      <c r="F1089" s="60">
        <f t="shared" si="57"/>
        <v>279.26666666666665</v>
      </c>
      <c r="G1089" s="75">
        <f>+F1089*5</f>
        <v>1396.3333333333333</v>
      </c>
      <c r="H1089" s="61">
        <f t="shared" si="58"/>
        <v>15359.666666666666</v>
      </c>
    </row>
    <row r="1090" spans="1:8" ht="25.5" x14ac:dyDescent="0.25">
      <c r="A1090" s="76">
        <v>45147</v>
      </c>
      <c r="B1090" s="31" t="s">
        <v>259</v>
      </c>
      <c r="C1090" s="33">
        <v>1</v>
      </c>
      <c r="D1090" s="31" t="s">
        <v>236</v>
      </c>
      <c r="E1090" s="74">
        <v>16756</v>
      </c>
      <c r="F1090" s="60">
        <f t="shared" ref="F1090:F1097" si="62">+E1090/60</f>
        <v>279.26666666666665</v>
      </c>
      <c r="G1090" s="75">
        <f t="shared" ref="G1090:G1100" si="63">+F1090*5</f>
        <v>1396.3333333333333</v>
      </c>
      <c r="H1090" s="61">
        <f t="shared" ref="H1090:H1097" si="64">+E1090-G1090</f>
        <v>15359.666666666666</v>
      </c>
    </row>
    <row r="1091" spans="1:8" ht="25.5" x14ac:dyDescent="0.25">
      <c r="A1091" s="76">
        <v>45147</v>
      </c>
      <c r="B1091" s="31" t="s">
        <v>259</v>
      </c>
      <c r="C1091" s="33">
        <v>1</v>
      </c>
      <c r="D1091" s="31" t="s">
        <v>236</v>
      </c>
      <c r="E1091" s="74">
        <v>16756</v>
      </c>
      <c r="F1091" s="60">
        <f t="shared" si="62"/>
        <v>279.26666666666665</v>
      </c>
      <c r="G1091" s="75">
        <f t="shared" si="63"/>
        <v>1396.3333333333333</v>
      </c>
      <c r="H1091" s="61">
        <f t="shared" si="64"/>
        <v>15359.666666666666</v>
      </c>
    </row>
    <row r="1092" spans="1:8" ht="25.5" x14ac:dyDescent="0.25">
      <c r="A1092" s="76">
        <v>45147</v>
      </c>
      <c r="B1092" s="31" t="s">
        <v>259</v>
      </c>
      <c r="C1092" s="33">
        <v>1</v>
      </c>
      <c r="D1092" s="31" t="s">
        <v>236</v>
      </c>
      <c r="E1092" s="74">
        <v>16756</v>
      </c>
      <c r="F1092" s="60">
        <f t="shared" si="62"/>
        <v>279.26666666666665</v>
      </c>
      <c r="G1092" s="75">
        <f t="shared" si="63"/>
        <v>1396.3333333333333</v>
      </c>
      <c r="H1092" s="61">
        <f t="shared" si="64"/>
        <v>15359.666666666666</v>
      </c>
    </row>
    <row r="1093" spans="1:8" ht="25.5" x14ac:dyDescent="0.25">
      <c r="A1093" s="76">
        <v>45147</v>
      </c>
      <c r="B1093" s="31" t="s">
        <v>259</v>
      </c>
      <c r="C1093" s="33">
        <v>1</v>
      </c>
      <c r="D1093" s="31" t="s">
        <v>236</v>
      </c>
      <c r="E1093" s="74">
        <v>16756</v>
      </c>
      <c r="F1093" s="60">
        <f t="shared" si="62"/>
        <v>279.26666666666665</v>
      </c>
      <c r="G1093" s="75">
        <f t="shared" si="63"/>
        <v>1396.3333333333333</v>
      </c>
      <c r="H1093" s="61">
        <f t="shared" si="64"/>
        <v>15359.666666666666</v>
      </c>
    </row>
    <row r="1094" spans="1:8" ht="25.5" x14ac:dyDescent="0.25">
      <c r="A1094" s="76">
        <v>45147</v>
      </c>
      <c r="B1094" s="31" t="s">
        <v>259</v>
      </c>
      <c r="C1094" s="33">
        <v>1</v>
      </c>
      <c r="D1094" s="31" t="s">
        <v>236</v>
      </c>
      <c r="E1094" s="74">
        <v>16756</v>
      </c>
      <c r="F1094" s="60">
        <f t="shared" si="62"/>
        <v>279.26666666666665</v>
      </c>
      <c r="G1094" s="75">
        <f t="shared" si="63"/>
        <v>1396.3333333333333</v>
      </c>
      <c r="H1094" s="61">
        <f t="shared" si="64"/>
        <v>15359.666666666666</v>
      </c>
    </row>
    <row r="1095" spans="1:8" ht="25.5" x14ac:dyDescent="0.25">
      <c r="A1095" s="76">
        <v>45147</v>
      </c>
      <c r="B1095" s="31" t="s">
        <v>259</v>
      </c>
      <c r="C1095" s="33">
        <v>1</v>
      </c>
      <c r="D1095" s="31" t="s">
        <v>236</v>
      </c>
      <c r="E1095" s="74">
        <v>16756</v>
      </c>
      <c r="F1095" s="60">
        <f t="shared" si="62"/>
        <v>279.26666666666665</v>
      </c>
      <c r="G1095" s="75">
        <f t="shared" si="63"/>
        <v>1396.3333333333333</v>
      </c>
      <c r="H1095" s="61">
        <f t="shared" si="64"/>
        <v>15359.666666666666</v>
      </c>
    </row>
    <row r="1096" spans="1:8" ht="25.5" x14ac:dyDescent="0.25">
      <c r="A1096" s="76">
        <v>45147</v>
      </c>
      <c r="B1096" s="31" t="s">
        <v>259</v>
      </c>
      <c r="C1096" s="33">
        <v>1</v>
      </c>
      <c r="D1096" s="31" t="s">
        <v>236</v>
      </c>
      <c r="E1096" s="74">
        <v>16756</v>
      </c>
      <c r="F1096" s="60">
        <f t="shared" si="62"/>
        <v>279.26666666666665</v>
      </c>
      <c r="G1096" s="75">
        <f t="shared" si="63"/>
        <v>1396.3333333333333</v>
      </c>
      <c r="H1096" s="61">
        <f t="shared" si="64"/>
        <v>15359.666666666666</v>
      </c>
    </row>
    <row r="1097" spans="1:8" ht="25.5" x14ac:dyDescent="0.25">
      <c r="A1097" s="76">
        <v>45147</v>
      </c>
      <c r="B1097" s="31" t="s">
        <v>259</v>
      </c>
      <c r="C1097" s="33">
        <v>1</v>
      </c>
      <c r="D1097" s="31" t="s">
        <v>237</v>
      </c>
      <c r="E1097" s="74">
        <v>25606</v>
      </c>
      <c r="F1097" s="60">
        <f t="shared" si="62"/>
        <v>426.76666666666665</v>
      </c>
      <c r="G1097" s="75">
        <f t="shared" si="63"/>
        <v>2133.833333333333</v>
      </c>
      <c r="H1097" s="61">
        <f t="shared" si="64"/>
        <v>23472.166666666668</v>
      </c>
    </row>
    <row r="1098" spans="1:8" ht="25.5" x14ac:dyDescent="0.25">
      <c r="A1098" s="76">
        <v>45147</v>
      </c>
      <c r="B1098" s="31" t="s">
        <v>259</v>
      </c>
      <c r="C1098" s="33">
        <v>1</v>
      </c>
      <c r="D1098" s="31" t="s">
        <v>237</v>
      </c>
      <c r="E1098" s="74">
        <v>25606</v>
      </c>
      <c r="F1098" s="60">
        <f t="shared" ref="F1098:F1109" si="65">+E1098/60</f>
        <v>426.76666666666665</v>
      </c>
      <c r="G1098" s="75">
        <f t="shared" si="63"/>
        <v>2133.833333333333</v>
      </c>
      <c r="H1098" s="61">
        <f t="shared" ref="H1098:H1109" si="66">+E1098-G1098</f>
        <v>23472.166666666668</v>
      </c>
    </row>
    <row r="1099" spans="1:8" ht="38.25" x14ac:dyDescent="0.25">
      <c r="A1099" s="76">
        <v>45152</v>
      </c>
      <c r="B1099" s="31" t="s">
        <v>260</v>
      </c>
      <c r="C1099" s="33">
        <v>1</v>
      </c>
      <c r="D1099" s="31" t="s">
        <v>238</v>
      </c>
      <c r="E1099" s="74">
        <v>34432.800000000003</v>
      </c>
      <c r="F1099" s="60">
        <f t="shared" si="65"/>
        <v>573.88</v>
      </c>
      <c r="G1099" s="75">
        <f t="shared" si="63"/>
        <v>2869.4</v>
      </c>
      <c r="H1099" s="61">
        <f t="shared" si="66"/>
        <v>31563.4</v>
      </c>
    </row>
    <row r="1100" spans="1:8" ht="38.25" x14ac:dyDescent="0.25">
      <c r="A1100" s="76">
        <v>45152</v>
      </c>
      <c r="B1100" s="31" t="s">
        <v>260</v>
      </c>
      <c r="C1100" s="33">
        <v>1</v>
      </c>
      <c r="D1100" s="31" t="s">
        <v>238</v>
      </c>
      <c r="E1100" s="74">
        <v>34432.800000000003</v>
      </c>
      <c r="F1100" s="60">
        <f t="shared" si="65"/>
        <v>573.88</v>
      </c>
      <c r="G1100" s="75">
        <f t="shared" si="63"/>
        <v>2869.4</v>
      </c>
      <c r="H1100" s="61">
        <f t="shared" si="66"/>
        <v>31563.4</v>
      </c>
    </row>
    <row r="1101" spans="1:8" x14ac:dyDescent="0.25">
      <c r="A1101" s="76">
        <v>45156</v>
      </c>
      <c r="B1101" s="31" t="s">
        <v>261</v>
      </c>
      <c r="C1101" s="33">
        <v>1</v>
      </c>
      <c r="D1101" s="31" t="s">
        <v>239</v>
      </c>
      <c r="E1101" s="74">
        <v>7021</v>
      </c>
      <c r="F1101" s="60">
        <f t="shared" si="65"/>
        <v>117.01666666666667</v>
      </c>
      <c r="G1101" s="75">
        <f>+F1101*4</f>
        <v>468.06666666666666</v>
      </c>
      <c r="H1101" s="61">
        <f t="shared" si="66"/>
        <v>6552.9333333333334</v>
      </c>
    </row>
    <row r="1102" spans="1:8" x14ac:dyDescent="0.25">
      <c r="A1102" s="76">
        <v>45156</v>
      </c>
      <c r="B1102" s="31" t="s">
        <v>261</v>
      </c>
      <c r="C1102" s="33">
        <v>1</v>
      </c>
      <c r="D1102" s="31" t="s">
        <v>240</v>
      </c>
      <c r="E1102" s="74">
        <v>7316</v>
      </c>
      <c r="F1102" s="60">
        <f t="shared" si="65"/>
        <v>121.93333333333334</v>
      </c>
      <c r="G1102" s="75">
        <f>+F1102*4</f>
        <v>487.73333333333335</v>
      </c>
      <c r="H1102" s="61">
        <f t="shared" si="66"/>
        <v>6828.2666666666664</v>
      </c>
    </row>
    <row r="1103" spans="1:8" ht="25.5" x14ac:dyDescent="0.25">
      <c r="A1103" s="76">
        <v>45149</v>
      </c>
      <c r="B1103" s="31" t="s">
        <v>262</v>
      </c>
      <c r="C1103" s="33">
        <v>1</v>
      </c>
      <c r="D1103" s="31" t="s">
        <v>241</v>
      </c>
      <c r="E1103" s="74">
        <v>184023.36</v>
      </c>
      <c r="F1103" s="60">
        <f t="shared" si="65"/>
        <v>3067.0559999999996</v>
      </c>
      <c r="G1103" s="75">
        <f>+F1103*5</f>
        <v>15335.279999999999</v>
      </c>
      <c r="H1103" s="61">
        <f t="shared" si="66"/>
        <v>168688.08</v>
      </c>
    </row>
    <row r="1104" spans="1:8" x14ac:dyDescent="0.25">
      <c r="A1104" s="76">
        <v>45148</v>
      </c>
      <c r="B1104" s="31" t="s">
        <v>222</v>
      </c>
      <c r="C1104" s="33">
        <v>1</v>
      </c>
      <c r="D1104" s="31" t="s">
        <v>242</v>
      </c>
      <c r="E1104" s="74">
        <v>145266.41</v>
      </c>
      <c r="F1104" s="60">
        <f t="shared" si="65"/>
        <v>2421.1068333333333</v>
      </c>
      <c r="G1104" s="75">
        <f t="shared" ref="G1104:G1105" si="67">+F1104*5</f>
        <v>12105.534166666666</v>
      </c>
      <c r="H1104" s="61">
        <f t="shared" si="66"/>
        <v>133160.87583333332</v>
      </c>
    </row>
    <row r="1105" spans="1:8" ht="25.5" x14ac:dyDescent="0.25">
      <c r="A1105" s="76">
        <v>45148</v>
      </c>
      <c r="B1105" s="31" t="s">
        <v>222</v>
      </c>
      <c r="C1105" s="33">
        <v>1</v>
      </c>
      <c r="D1105" s="31" t="s">
        <v>243</v>
      </c>
      <c r="E1105" s="74">
        <v>36461.660000000003</v>
      </c>
      <c r="F1105" s="60">
        <f t="shared" si="65"/>
        <v>607.69433333333336</v>
      </c>
      <c r="G1105" s="75">
        <f t="shared" si="67"/>
        <v>3038.4716666666668</v>
      </c>
      <c r="H1105" s="61">
        <f t="shared" si="66"/>
        <v>33423.188333333339</v>
      </c>
    </row>
    <row r="1106" spans="1:8" ht="25.5" x14ac:dyDescent="0.25">
      <c r="A1106" s="76">
        <v>45191</v>
      </c>
      <c r="B1106" s="31" t="s">
        <v>263</v>
      </c>
      <c r="C1106" s="33">
        <v>1</v>
      </c>
      <c r="D1106" s="31" t="s">
        <v>244</v>
      </c>
      <c r="E1106" s="74">
        <v>11016.93</v>
      </c>
      <c r="F1106" s="60">
        <f t="shared" si="65"/>
        <v>183.6155</v>
      </c>
      <c r="G1106" s="75">
        <f>+F1106*3</f>
        <v>550.84649999999999</v>
      </c>
      <c r="H1106" s="61">
        <f t="shared" si="66"/>
        <v>10466.083500000001</v>
      </c>
    </row>
    <row r="1107" spans="1:8" ht="38.25" x14ac:dyDescent="0.25">
      <c r="A1107" s="76">
        <v>45203</v>
      </c>
      <c r="B1107" s="31" t="s">
        <v>264</v>
      </c>
      <c r="C1107" s="33">
        <v>1</v>
      </c>
      <c r="D1107" s="31" t="s">
        <v>245</v>
      </c>
      <c r="E1107" s="74">
        <v>59500</v>
      </c>
      <c r="F1107" s="60">
        <f t="shared" si="65"/>
        <v>991.66666666666663</v>
      </c>
      <c r="G1107" s="75">
        <f t="shared" ref="G1107:G1120" si="68">+F1107*3</f>
        <v>2975</v>
      </c>
      <c r="H1107" s="61">
        <f t="shared" si="66"/>
        <v>56525</v>
      </c>
    </row>
    <row r="1108" spans="1:8" ht="38.25" x14ac:dyDescent="0.25">
      <c r="A1108" s="76">
        <v>45203</v>
      </c>
      <c r="B1108" s="31" t="s">
        <v>264</v>
      </c>
      <c r="C1108" s="33">
        <v>1</v>
      </c>
      <c r="D1108" s="31" t="s">
        <v>246</v>
      </c>
      <c r="E1108" s="74">
        <v>80750</v>
      </c>
      <c r="F1108" s="60">
        <f t="shared" si="65"/>
        <v>1345.8333333333333</v>
      </c>
      <c r="G1108" s="75">
        <f t="shared" si="68"/>
        <v>4037.5</v>
      </c>
      <c r="H1108" s="61">
        <f t="shared" si="66"/>
        <v>76712.5</v>
      </c>
    </row>
    <row r="1109" spans="1:8" ht="25.5" x14ac:dyDescent="0.25">
      <c r="A1109" s="76">
        <v>45201</v>
      </c>
      <c r="B1109" s="31" t="s">
        <v>265</v>
      </c>
      <c r="C1109" s="33">
        <v>1</v>
      </c>
      <c r="D1109" s="31" t="s">
        <v>247</v>
      </c>
      <c r="E1109" s="74">
        <v>21945</v>
      </c>
      <c r="F1109" s="60">
        <f t="shared" si="65"/>
        <v>365.75</v>
      </c>
      <c r="G1109" s="75">
        <f t="shared" si="68"/>
        <v>1097.25</v>
      </c>
      <c r="H1109" s="61">
        <f t="shared" si="66"/>
        <v>20847.75</v>
      </c>
    </row>
    <row r="1110" spans="1:8" ht="25.5" x14ac:dyDescent="0.25">
      <c r="A1110" s="76">
        <v>45201</v>
      </c>
      <c r="B1110" s="31" t="s">
        <v>265</v>
      </c>
      <c r="C1110" s="33">
        <v>1</v>
      </c>
      <c r="D1110" s="31" t="s">
        <v>247</v>
      </c>
      <c r="E1110" s="74">
        <v>21945</v>
      </c>
      <c r="F1110" s="60">
        <f t="shared" ref="F1110:F1116" si="69">+E1110/60</f>
        <v>365.75</v>
      </c>
      <c r="G1110" s="75">
        <f t="shared" si="68"/>
        <v>1097.25</v>
      </c>
      <c r="H1110" s="61">
        <f t="shared" ref="H1110:H1116" si="70">+E1110-G1110</f>
        <v>20847.75</v>
      </c>
    </row>
    <row r="1111" spans="1:8" ht="25.5" x14ac:dyDescent="0.25">
      <c r="A1111" s="76">
        <v>45201</v>
      </c>
      <c r="B1111" s="31" t="s">
        <v>265</v>
      </c>
      <c r="C1111" s="33">
        <v>1</v>
      </c>
      <c r="D1111" s="31" t="s">
        <v>247</v>
      </c>
      <c r="E1111" s="74">
        <v>21945</v>
      </c>
      <c r="F1111" s="60">
        <f t="shared" si="69"/>
        <v>365.75</v>
      </c>
      <c r="G1111" s="75">
        <f t="shared" si="68"/>
        <v>1097.25</v>
      </c>
      <c r="H1111" s="61">
        <f t="shared" si="70"/>
        <v>20847.75</v>
      </c>
    </row>
    <row r="1112" spans="1:8" ht="25.5" x14ac:dyDescent="0.25">
      <c r="A1112" s="76">
        <v>45201</v>
      </c>
      <c r="B1112" s="31" t="s">
        <v>265</v>
      </c>
      <c r="C1112" s="33">
        <v>1</v>
      </c>
      <c r="D1112" s="31" t="s">
        <v>247</v>
      </c>
      <c r="E1112" s="74">
        <v>21945</v>
      </c>
      <c r="F1112" s="60">
        <f t="shared" si="69"/>
        <v>365.75</v>
      </c>
      <c r="G1112" s="75">
        <f t="shared" si="68"/>
        <v>1097.25</v>
      </c>
      <c r="H1112" s="61">
        <f t="shared" si="70"/>
        <v>20847.75</v>
      </c>
    </row>
    <row r="1113" spans="1:8" ht="25.5" x14ac:dyDescent="0.25">
      <c r="A1113" s="76">
        <v>45201</v>
      </c>
      <c r="B1113" s="31" t="s">
        <v>265</v>
      </c>
      <c r="C1113" s="33">
        <v>1</v>
      </c>
      <c r="D1113" s="31" t="s">
        <v>247</v>
      </c>
      <c r="E1113" s="74">
        <v>21945</v>
      </c>
      <c r="F1113" s="60">
        <f t="shared" si="69"/>
        <v>365.75</v>
      </c>
      <c r="G1113" s="75">
        <f t="shared" si="68"/>
        <v>1097.25</v>
      </c>
      <c r="H1113" s="61">
        <f t="shared" si="70"/>
        <v>20847.75</v>
      </c>
    </row>
    <row r="1114" spans="1:8" ht="25.5" x14ac:dyDescent="0.25">
      <c r="A1114" s="76">
        <v>45201</v>
      </c>
      <c r="B1114" s="31" t="s">
        <v>265</v>
      </c>
      <c r="C1114" s="33">
        <v>1</v>
      </c>
      <c r="D1114" s="31" t="s">
        <v>247</v>
      </c>
      <c r="E1114" s="74">
        <v>21945</v>
      </c>
      <c r="F1114" s="60">
        <f t="shared" si="69"/>
        <v>365.75</v>
      </c>
      <c r="G1114" s="75">
        <f t="shared" si="68"/>
        <v>1097.25</v>
      </c>
      <c r="H1114" s="61">
        <f t="shared" si="70"/>
        <v>20847.75</v>
      </c>
    </row>
    <row r="1115" spans="1:8" ht="25.5" x14ac:dyDescent="0.25">
      <c r="A1115" s="76">
        <v>45201</v>
      </c>
      <c r="B1115" s="31" t="s">
        <v>265</v>
      </c>
      <c r="C1115" s="33">
        <v>1</v>
      </c>
      <c r="D1115" s="31" t="s">
        <v>247</v>
      </c>
      <c r="E1115" s="74">
        <v>21945</v>
      </c>
      <c r="F1115" s="60">
        <f t="shared" si="69"/>
        <v>365.75</v>
      </c>
      <c r="G1115" s="75">
        <f t="shared" si="68"/>
        <v>1097.25</v>
      </c>
      <c r="H1115" s="61">
        <f t="shared" si="70"/>
        <v>20847.75</v>
      </c>
    </row>
    <row r="1116" spans="1:8" x14ac:dyDescent="0.25">
      <c r="A1116" s="76">
        <v>45211</v>
      </c>
      <c r="B1116" s="31" t="s">
        <v>266</v>
      </c>
      <c r="C1116" s="33">
        <v>1</v>
      </c>
      <c r="D1116" s="31" t="s">
        <v>248</v>
      </c>
      <c r="E1116" s="74">
        <v>75474.990000000005</v>
      </c>
      <c r="F1116" s="60">
        <f t="shared" si="69"/>
        <v>1257.9165</v>
      </c>
      <c r="G1116" s="75">
        <f t="shared" si="68"/>
        <v>3773.7494999999999</v>
      </c>
      <c r="H1116" s="61">
        <f t="shared" si="70"/>
        <v>71701.2405</v>
      </c>
    </row>
    <row r="1117" spans="1:8" x14ac:dyDescent="0.25">
      <c r="A1117" s="76">
        <v>45211</v>
      </c>
      <c r="B1117" s="31" t="s">
        <v>266</v>
      </c>
      <c r="C1117" s="33">
        <v>1</v>
      </c>
      <c r="D1117" s="31" t="s">
        <v>248</v>
      </c>
      <c r="E1117" s="74">
        <v>75474.990000000005</v>
      </c>
      <c r="F1117" s="60">
        <f t="shared" ref="F1117:F1121" si="71">+E1117/60</f>
        <v>1257.9165</v>
      </c>
      <c r="G1117" s="75">
        <f t="shared" si="68"/>
        <v>3773.7494999999999</v>
      </c>
      <c r="H1117" s="61">
        <f t="shared" ref="H1117:H1121" si="72">+E1117-G1117</f>
        <v>71701.2405</v>
      </c>
    </row>
    <row r="1118" spans="1:8" x14ac:dyDescent="0.25">
      <c r="A1118" s="76">
        <v>45211</v>
      </c>
      <c r="B1118" s="31" t="s">
        <v>266</v>
      </c>
      <c r="C1118" s="33">
        <v>1</v>
      </c>
      <c r="D1118" s="31" t="s">
        <v>248</v>
      </c>
      <c r="E1118" s="74">
        <v>75474.990000000005</v>
      </c>
      <c r="F1118" s="60">
        <f t="shared" si="71"/>
        <v>1257.9165</v>
      </c>
      <c r="G1118" s="75">
        <f t="shared" si="68"/>
        <v>3773.7494999999999</v>
      </c>
      <c r="H1118" s="61">
        <f t="shared" si="72"/>
        <v>71701.2405</v>
      </c>
    </row>
    <row r="1119" spans="1:8" x14ac:dyDescent="0.25">
      <c r="A1119" s="76">
        <v>45211</v>
      </c>
      <c r="B1119" s="31" t="s">
        <v>266</v>
      </c>
      <c r="C1119" s="33">
        <v>1</v>
      </c>
      <c r="D1119" s="31" t="s">
        <v>248</v>
      </c>
      <c r="E1119" s="74">
        <v>75474.990000000005</v>
      </c>
      <c r="F1119" s="60">
        <f t="shared" si="71"/>
        <v>1257.9165</v>
      </c>
      <c r="G1119" s="75">
        <f t="shared" si="68"/>
        <v>3773.7494999999999</v>
      </c>
      <c r="H1119" s="61">
        <f t="shared" si="72"/>
        <v>71701.2405</v>
      </c>
    </row>
    <row r="1120" spans="1:8" x14ac:dyDescent="0.25">
      <c r="A1120" s="76">
        <v>45211</v>
      </c>
      <c r="B1120" s="31" t="s">
        <v>266</v>
      </c>
      <c r="C1120" s="33">
        <v>1</v>
      </c>
      <c r="D1120" s="31" t="s">
        <v>248</v>
      </c>
      <c r="E1120" s="74">
        <v>75474.990000000005</v>
      </c>
      <c r="F1120" s="60">
        <f t="shared" si="71"/>
        <v>1257.9165</v>
      </c>
      <c r="G1120" s="75">
        <f t="shared" si="68"/>
        <v>3773.7494999999999</v>
      </c>
      <c r="H1120" s="61">
        <f t="shared" si="72"/>
        <v>71701.2405</v>
      </c>
    </row>
    <row r="1121" spans="1:8" ht="51" x14ac:dyDescent="0.25">
      <c r="A1121" s="76">
        <v>45261</v>
      </c>
      <c r="B1121" s="31" t="s">
        <v>183</v>
      </c>
      <c r="C1121" s="33">
        <v>1</v>
      </c>
      <c r="D1121" s="24" t="s">
        <v>249</v>
      </c>
      <c r="E1121" s="74">
        <v>14373.5</v>
      </c>
      <c r="F1121" s="60">
        <f t="shared" si="71"/>
        <v>239.55833333333334</v>
      </c>
      <c r="G1121" s="75">
        <f>+F1121*1</f>
        <v>239.55833333333334</v>
      </c>
      <c r="H1121" s="61">
        <f t="shared" si="72"/>
        <v>14133.941666666668</v>
      </c>
    </row>
    <row r="1122" spans="1:8" ht="51" x14ac:dyDescent="0.25">
      <c r="A1122" s="76">
        <v>45261</v>
      </c>
      <c r="B1122" s="31" t="s">
        <v>183</v>
      </c>
      <c r="C1122" s="33">
        <v>1</v>
      </c>
      <c r="D1122" s="24" t="s">
        <v>249</v>
      </c>
      <c r="E1122" s="74">
        <v>14373.5</v>
      </c>
      <c r="F1122" s="60">
        <f t="shared" ref="F1122:F1126" si="73">+E1122/60</f>
        <v>239.55833333333334</v>
      </c>
      <c r="G1122" s="75">
        <f t="shared" ref="G1122:G1128" si="74">+F1122*1</f>
        <v>239.55833333333334</v>
      </c>
      <c r="H1122" s="61">
        <f t="shared" ref="H1122:H1126" si="75">+E1122-G1122</f>
        <v>14133.941666666668</v>
      </c>
    </row>
    <row r="1123" spans="1:8" ht="51" x14ac:dyDescent="0.25">
      <c r="A1123" s="76">
        <v>45261</v>
      </c>
      <c r="B1123" s="31" t="s">
        <v>183</v>
      </c>
      <c r="C1123" s="33">
        <v>1</v>
      </c>
      <c r="D1123" s="24" t="s">
        <v>249</v>
      </c>
      <c r="E1123" s="74">
        <v>14373.5</v>
      </c>
      <c r="F1123" s="60">
        <f t="shared" si="73"/>
        <v>239.55833333333334</v>
      </c>
      <c r="G1123" s="75">
        <f t="shared" si="74"/>
        <v>239.55833333333334</v>
      </c>
      <c r="H1123" s="61">
        <f t="shared" si="75"/>
        <v>14133.941666666668</v>
      </c>
    </row>
    <row r="1124" spans="1:8" ht="51" x14ac:dyDescent="0.25">
      <c r="A1124" s="76">
        <v>45261</v>
      </c>
      <c r="B1124" s="31" t="s">
        <v>183</v>
      </c>
      <c r="C1124" s="33">
        <v>1</v>
      </c>
      <c r="D1124" s="24" t="s">
        <v>250</v>
      </c>
      <c r="E1124" s="74">
        <v>13319.52</v>
      </c>
      <c r="F1124" s="60">
        <f t="shared" si="73"/>
        <v>221.99200000000002</v>
      </c>
      <c r="G1124" s="75">
        <f t="shared" si="74"/>
        <v>221.99200000000002</v>
      </c>
      <c r="H1124" s="61">
        <f t="shared" si="75"/>
        <v>13097.528</v>
      </c>
    </row>
    <row r="1125" spans="1:8" ht="51" x14ac:dyDescent="0.25">
      <c r="A1125" s="76">
        <v>45261</v>
      </c>
      <c r="B1125" s="31" t="s">
        <v>183</v>
      </c>
      <c r="C1125" s="33">
        <v>1</v>
      </c>
      <c r="D1125" s="24" t="s">
        <v>251</v>
      </c>
      <c r="E1125" s="74">
        <v>27500.29</v>
      </c>
      <c r="F1125" s="60">
        <f t="shared" si="73"/>
        <v>458.33816666666667</v>
      </c>
      <c r="G1125" s="75">
        <f t="shared" si="74"/>
        <v>458.33816666666667</v>
      </c>
      <c r="H1125" s="61">
        <f t="shared" si="75"/>
        <v>27041.951833333333</v>
      </c>
    </row>
    <row r="1126" spans="1:8" ht="25.5" x14ac:dyDescent="0.25">
      <c r="A1126" s="76">
        <v>45267</v>
      </c>
      <c r="B1126" s="31" t="s">
        <v>267</v>
      </c>
      <c r="C1126" s="33">
        <v>1</v>
      </c>
      <c r="D1126" s="31" t="s">
        <v>252</v>
      </c>
      <c r="E1126" s="74">
        <v>3994.3</v>
      </c>
      <c r="F1126" s="60">
        <f t="shared" si="73"/>
        <v>66.571666666666673</v>
      </c>
      <c r="G1126" s="75">
        <f t="shared" si="74"/>
        <v>66.571666666666673</v>
      </c>
      <c r="H1126" s="61">
        <f t="shared" si="75"/>
        <v>3927.7283333333335</v>
      </c>
    </row>
    <row r="1127" spans="1:8" ht="25.5" x14ac:dyDescent="0.25">
      <c r="A1127" s="76">
        <v>45267</v>
      </c>
      <c r="B1127" s="31" t="s">
        <v>267</v>
      </c>
      <c r="C1127" s="33">
        <v>1</v>
      </c>
      <c r="D1127" s="31" t="s">
        <v>252</v>
      </c>
      <c r="E1127" s="74">
        <v>3994.3</v>
      </c>
      <c r="F1127" s="60">
        <f t="shared" ref="F1127:F1129" si="76">+E1127/60</f>
        <v>66.571666666666673</v>
      </c>
      <c r="G1127" s="75">
        <f t="shared" si="74"/>
        <v>66.571666666666673</v>
      </c>
      <c r="H1127" s="61">
        <f t="shared" ref="H1127:H1129" si="77">+E1127-G1127</f>
        <v>3927.7283333333335</v>
      </c>
    </row>
    <row r="1128" spans="1:8" ht="25.5" x14ac:dyDescent="0.25">
      <c r="A1128" s="76">
        <v>45267</v>
      </c>
      <c r="B1128" s="31" t="s">
        <v>267</v>
      </c>
      <c r="C1128" s="33">
        <v>1</v>
      </c>
      <c r="D1128" s="31" t="s">
        <v>252</v>
      </c>
      <c r="E1128" s="74">
        <v>3994.3</v>
      </c>
      <c r="F1128" s="60">
        <f t="shared" si="76"/>
        <v>66.571666666666673</v>
      </c>
      <c r="G1128" s="75">
        <f t="shared" si="74"/>
        <v>66.571666666666673</v>
      </c>
      <c r="H1128" s="61">
        <f t="shared" si="77"/>
        <v>3927.7283333333335</v>
      </c>
    </row>
    <row r="1129" spans="1:8" ht="38.25" x14ac:dyDescent="0.25">
      <c r="A1129" s="76">
        <v>45279</v>
      </c>
      <c r="B1129" s="31" t="s">
        <v>268</v>
      </c>
      <c r="C1129" s="33">
        <v>1</v>
      </c>
      <c r="D1129" s="31" t="s">
        <v>253</v>
      </c>
      <c r="E1129" s="74">
        <v>16437.400000000001</v>
      </c>
      <c r="F1129" s="60">
        <f t="shared" si="76"/>
        <v>273.95666666666671</v>
      </c>
      <c r="G1129" s="75">
        <f>+F1129*0</f>
        <v>0</v>
      </c>
      <c r="H1129" s="61">
        <f t="shared" si="77"/>
        <v>16437.400000000001</v>
      </c>
    </row>
    <row r="1130" spans="1:8" ht="38.25" x14ac:dyDescent="0.25">
      <c r="A1130" s="76">
        <v>45279</v>
      </c>
      <c r="B1130" s="31" t="s">
        <v>268</v>
      </c>
      <c r="C1130" s="33">
        <v>1</v>
      </c>
      <c r="D1130" s="31" t="s">
        <v>253</v>
      </c>
      <c r="E1130" s="74">
        <v>16437.400000000001</v>
      </c>
      <c r="F1130" s="60">
        <f t="shared" ref="F1130:F1135" si="78">+E1130/60</f>
        <v>273.95666666666671</v>
      </c>
      <c r="G1130" s="75">
        <f t="shared" ref="G1130:G1146" si="79">+F1130*0</f>
        <v>0</v>
      </c>
      <c r="H1130" s="61">
        <f t="shared" ref="H1130:H1135" si="80">+E1130-G1130</f>
        <v>16437.400000000001</v>
      </c>
    </row>
    <row r="1131" spans="1:8" ht="38.25" x14ac:dyDescent="0.25">
      <c r="A1131" s="76">
        <v>45279</v>
      </c>
      <c r="B1131" s="31" t="s">
        <v>268</v>
      </c>
      <c r="C1131" s="33">
        <v>1</v>
      </c>
      <c r="D1131" s="31" t="s">
        <v>253</v>
      </c>
      <c r="E1131" s="74">
        <v>16437.400000000001</v>
      </c>
      <c r="F1131" s="60">
        <f t="shared" si="78"/>
        <v>273.95666666666671</v>
      </c>
      <c r="G1131" s="75">
        <f t="shared" si="79"/>
        <v>0</v>
      </c>
      <c r="H1131" s="61">
        <f t="shared" si="80"/>
        <v>16437.400000000001</v>
      </c>
    </row>
    <row r="1132" spans="1:8" ht="38.25" x14ac:dyDescent="0.25">
      <c r="A1132" s="76">
        <v>45279</v>
      </c>
      <c r="B1132" s="31" t="s">
        <v>268</v>
      </c>
      <c r="C1132" s="33">
        <v>1</v>
      </c>
      <c r="D1132" s="31" t="s">
        <v>253</v>
      </c>
      <c r="E1132" s="74">
        <v>16437.400000000001</v>
      </c>
      <c r="F1132" s="60">
        <f t="shared" si="78"/>
        <v>273.95666666666671</v>
      </c>
      <c r="G1132" s="75">
        <f t="shared" si="79"/>
        <v>0</v>
      </c>
      <c r="H1132" s="61">
        <f t="shared" si="80"/>
        <v>16437.400000000001</v>
      </c>
    </row>
    <row r="1133" spans="1:8" ht="25.5" x14ac:dyDescent="0.25">
      <c r="A1133" s="76">
        <v>45279</v>
      </c>
      <c r="B1133" s="31" t="s">
        <v>268</v>
      </c>
      <c r="C1133" s="33">
        <v>1</v>
      </c>
      <c r="D1133" s="31" t="s">
        <v>254</v>
      </c>
      <c r="E1133" s="74">
        <v>17423.88</v>
      </c>
      <c r="F1133" s="60">
        <f t="shared" si="78"/>
        <v>290.39800000000002</v>
      </c>
      <c r="G1133" s="75">
        <f t="shared" si="79"/>
        <v>0</v>
      </c>
      <c r="H1133" s="61">
        <f t="shared" si="80"/>
        <v>17423.88</v>
      </c>
    </row>
    <row r="1134" spans="1:8" ht="25.5" x14ac:dyDescent="0.25">
      <c r="A1134" s="76">
        <v>45279</v>
      </c>
      <c r="B1134" s="31" t="s">
        <v>268</v>
      </c>
      <c r="C1134" s="33">
        <v>1</v>
      </c>
      <c r="D1134" s="31" t="s">
        <v>254</v>
      </c>
      <c r="E1134" s="74">
        <v>17423.88</v>
      </c>
      <c r="F1134" s="60">
        <f t="shared" si="78"/>
        <v>290.39800000000002</v>
      </c>
      <c r="G1134" s="75">
        <f t="shared" si="79"/>
        <v>0</v>
      </c>
      <c r="H1134" s="61">
        <f t="shared" si="80"/>
        <v>17423.88</v>
      </c>
    </row>
    <row r="1135" spans="1:8" ht="38.25" x14ac:dyDescent="0.25">
      <c r="A1135" s="76">
        <v>45279</v>
      </c>
      <c r="B1135" s="31" t="s">
        <v>268</v>
      </c>
      <c r="C1135" s="33">
        <v>1</v>
      </c>
      <c r="D1135" s="31" t="s">
        <v>255</v>
      </c>
      <c r="E1135" s="74">
        <v>12461.98</v>
      </c>
      <c r="F1135" s="60">
        <f t="shared" si="78"/>
        <v>207.69966666666667</v>
      </c>
      <c r="G1135" s="75">
        <f t="shared" si="79"/>
        <v>0</v>
      </c>
      <c r="H1135" s="61">
        <f t="shared" si="80"/>
        <v>12461.98</v>
      </c>
    </row>
    <row r="1136" spans="1:8" ht="38.25" x14ac:dyDescent="0.25">
      <c r="A1136" s="76">
        <v>45279</v>
      </c>
      <c r="B1136" s="31" t="s">
        <v>268</v>
      </c>
      <c r="C1136" s="33">
        <v>1</v>
      </c>
      <c r="D1136" s="31" t="s">
        <v>255</v>
      </c>
      <c r="E1136" s="74">
        <v>12461.98</v>
      </c>
      <c r="F1136" s="60">
        <f t="shared" ref="F1136:F1143" si="81">+E1136/60</f>
        <v>207.69966666666667</v>
      </c>
      <c r="G1136" s="75">
        <f t="shared" si="79"/>
        <v>0</v>
      </c>
      <c r="H1136" s="61">
        <f t="shared" ref="H1136:H1143" si="82">+E1136-G1136</f>
        <v>12461.98</v>
      </c>
    </row>
    <row r="1137" spans="1:8" ht="38.25" x14ac:dyDescent="0.25">
      <c r="A1137" s="76">
        <v>45279</v>
      </c>
      <c r="B1137" s="31" t="s">
        <v>268</v>
      </c>
      <c r="C1137" s="33">
        <v>1</v>
      </c>
      <c r="D1137" s="31" t="s">
        <v>255</v>
      </c>
      <c r="E1137" s="74">
        <v>12461.98</v>
      </c>
      <c r="F1137" s="60">
        <f t="shared" si="81"/>
        <v>207.69966666666667</v>
      </c>
      <c r="G1137" s="75">
        <f t="shared" si="79"/>
        <v>0</v>
      </c>
      <c r="H1137" s="61">
        <f t="shared" si="82"/>
        <v>12461.98</v>
      </c>
    </row>
    <row r="1138" spans="1:8" ht="38.25" x14ac:dyDescent="0.25">
      <c r="A1138" s="76">
        <v>45279</v>
      </c>
      <c r="B1138" s="31" t="s">
        <v>268</v>
      </c>
      <c r="C1138" s="33">
        <v>1</v>
      </c>
      <c r="D1138" s="31" t="s">
        <v>255</v>
      </c>
      <c r="E1138" s="74">
        <v>12461.98</v>
      </c>
      <c r="F1138" s="60">
        <f t="shared" si="81"/>
        <v>207.69966666666667</v>
      </c>
      <c r="G1138" s="75">
        <f t="shared" si="79"/>
        <v>0</v>
      </c>
      <c r="H1138" s="61">
        <f t="shared" si="82"/>
        <v>12461.98</v>
      </c>
    </row>
    <row r="1139" spans="1:8" ht="38.25" x14ac:dyDescent="0.25">
      <c r="A1139" s="76">
        <v>45279</v>
      </c>
      <c r="B1139" s="31" t="s">
        <v>268</v>
      </c>
      <c r="C1139" s="33">
        <v>1</v>
      </c>
      <c r="D1139" s="31" t="s">
        <v>255</v>
      </c>
      <c r="E1139" s="74">
        <v>12461.98</v>
      </c>
      <c r="F1139" s="60">
        <f t="shared" si="81"/>
        <v>207.69966666666667</v>
      </c>
      <c r="G1139" s="75">
        <f t="shared" si="79"/>
        <v>0</v>
      </c>
      <c r="H1139" s="61">
        <f t="shared" si="82"/>
        <v>12461.98</v>
      </c>
    </row>
    <row r="1140" spans="1:8" ht="38.25" x14ac:dyDescent="0.25">
      <c r="A1140" s="76">
        <v>45279</v>
      </c>
      <c r="B1140" s="31" t="s">
        <v>268</v>
      </c>
      <c r="C1140" s="33">
        <v>1</v>
      </c>
      <c r="D1140" s="31" t="s">
        <v>255</v>
      </c>
      <c r="E1140" s="74">
        <v>12461.98</v>
      </c>
      <c r="F1140" s="60">
        <f t="shared" si="81"/>
        <v>207.69966666666667</v>
      </c>
      <c r="G1140" s="75">
        <f t="shared" si="79"/>
        <v>0</v>
      </c>
      <c r="H1140" s="61">
        <f t="shared" si="82"/>
        <v>12461.98</v>
      </c>
    </row>
    <row r="1141" spans="1:8" ht="25.5" x14ac:dyDescent="0.25">
      <c r="A1141" s="76">
        <v>45279</v>
      </c>
      <c r="B1141" s="31" t="s">
        <v>268</v>
      </c>
      <c r="C1141" s="33">
        <v>1</v>
      </c>
      <c r="D1141" s="31" t="s">
        <v>256</v>
      </c>
      <c r="E1141" s="74">
        <v>5732.44</v>
      </c>
      <c r="F1141" s="60">
        <f t="shared" si="81"/>
        <v>95.540666666666667</v>
      </c>
      <c r="G1141" s="75">
        <f t="shared" si="79"/>
        <v>0</v>
      </c>
      <c r="H1141" s="61">
        <f t="shared" si="82"/>
        <v>5732.44</v>
      </c>
    </row>
    <row r="1142" spans="1:8" ht="25.5" x14ac:dyDescent="0.25">
      <c r="A1142" s="76">
        <v>45279</v>
      </c>
      <c r="B1142" s="31" t="s">
        <v>268</v>
      </c>
      <c r="C1142" s="33">
        <v>1</v>
      </c>
      <c r="D1142" s="31" t="s">
        <v>256</v>
      </c>
      <c r="E1142" s="74">
        <v>5732.44</v>
      </c>
      <c r="F1142" s="60">
        <f t="shared" si="81"/>
        <v>95.540666666666667</v>
      </c>
      <c r="G1142" s="75">
        <f t="shared" si="79"/>
        <v>0</v>
      </c>
      <c r="H1142" s="61">
        <f t="shared" si="82"/>
        <v>5732.44</v>
      </c>
    </row>
    <row r="1143" spans="1:8" x14ac:dyDescent="0.25">
      <c r="A1143" s="76">
        <v>45280</v>
      </c>
      <c r="B1143" s="31" t="s">
        <v>269</v>
      </c>
      <c r="C1143" s="33">
        <v>1</v>
      </c>
      <c r="D1143" s="31" t="s">
        <v>257</v>
      </c>
      <c r="E1143" s="74">
        <v>5634.5</v>
      </c>
      <c r="F1143" s="60">
        <f t="shared" si="81"/>
        <v>93.908333333333331</v>
      </c>
      <c r="G1143" s="75">
        <f t="shared" si="79"/>
        <v>0</v>
      </c>
      <c r="H1143" s="61">
        <f t="shared" si="82"/>
        <v>5634.5</v>
      </c>
    </row>
    <row r="1144" spans="1:8" x14ac:dyDescent="0.25">
      <c r="A1144" s="76">
        <v>45280</v>
      </c>
      <c r="B1144" s="31" t="s">
        <v>269</v>
      </c>
      <c r="C1144" s="33">
        <v>1</v>
      </c>
      <c r="D1144" s="31" t="s">
        <v>257</v>
      </c>
      <c r="E1144" s="74">
        <v>5634.5</v>
      </c>
      <c r="F1144" s="60">
        <f t="shared" ref="F1144:F1146" si="83">+E1144/60</f>
        <v>93.908333333333331</v>
      </c>
      <c r="G1144" s="75">
        <f t="shared" si="79"/>
        <v>0</v>
      </c>
      <c r="H1144" s="61">
        <f t="shared" ref="H1144:H1146" si="84">+E1144-G1144</f>
        <v>5634.5</v>
      </c>
    </row>
    <row r="1145" spans="1:8" ht="4.9000000000000004" customHeight="1" x14ac:dyDescent="0.25">
      <c r="A1145" s="76">
        <v>45280</v>
      </c>
      <c r="B1145" s="31" t="s">
        <v>269</v>
      </c>
      <c r="C1145" s="33">
        <v>1</v>
      </c>
      <c r="D1145" s="31" t="s">
        <v>258</v>
      </c>
      <c r="E1145" s="74">
        <v>3976.6</v>
      </c>
      <c r="F1145" s="60">
        <f t="shared" si="83"/>
        <v>66.276666666666671</v>
      </c>
      <c r="G1145" s="75">
        <f t="shared" si="79"/>
        <v>0</v>
      </c>
      <c r="H1145" s="61">
        <f t="shared" si="84"/>
        <v>3976.6</v>
      </c>
    </row>
    <row r="1146" spans="1:8" x14ac:dyDescent="0.25">
      <c r="A1146" s="76">
        <v>45280</v>
      </c>
      <c r="B1146" s="31" t="s">
        <v>269</v>
      </c>
      <c r="C1146" s="33">
        <v>1</v>
      </c>
      <c r="D1146" s="31" t="s">
        <v>258</v>
      </c>
      <c r="E1146" s="74">
        <v>3976.6</v>
      </c>
      <c r="F1146" s="60">
        <f t="shared" si="83"/>
        <v>66.276666666666671</v>
      </c>
      <c r="G1146" s="75">
        <f t="shared" si="79"/>
        <v>0</v>
      </c>
      <c r="H1146" s="61">
        <f t="shared" si="84"/>
        <v>3976.6</v>
      </c>
    </row>
    <row r="1147" spans="1:8" x14ac:dyDescent="0.25">
      <c r="A1147" s="71"/>
      <c r="B1147" s="72"/>
      <c r="C1147" s="73"/>
      <c r="D1147" s="72"/>
      <c r="E1147" s="74"/>
      <c r="F1147" s="60"/>
      <c r="G1147" s="75"/>
      <c r="H1147" s="61"/>
    </row>
    <row r="1148" spans="1:8" x14ac:dyDescent="0.25">
      <c r="A1148" s="50"/>
      <c r="B1148" s="51"/>
      <c r="C1148" s="52"/>
      <c r="D1148" s="53"/>
      <c r="E1148" s="54"/>
      <c r="F1148" s="54"/>
      <c r="G1148" s="54"/>
      <c r="H1148" s="55"/>
    </row>
    <row r="1149" spans="1:8" ht="15.75" thickBot="1" x14ac:dyDescent="0.3">
      <c r="A1149" s="56"/>
      <c r="B1149" s="57"/>
      <c r="C1149" s="58"/>
      <c r="D1149" s="59"/>
      <c r="E1149" s="60"/>
      <c r="F1149" s="60"/>
      <c r="G1149" s="60"/>
      <c r="H1149" s="61"/>
    </row>
    <row r="1150" spans="1:8" ht="15.75" thickBot="1" x14ac:dyDescent="0.3">
      <c r="A1150" s="62"/>
      <c r="B1150" s="63"/>
      <c r="C1150" s="64"/>
      <c r="D1150" s="65" t="s">
        <v>233</v>
      </c>
      <c r="E1150" s="66">
        <f>SUM(E10:E1149)</f>
        <v>38643448.671639927</v>
      </c>
      <c r="F1150" s="66"/>
      <c r="G1150" s="66">
        <f>SUM(G10:G1149)</f>
        <v>14762069.091456633</v>
      </c>
      <c r="H1150" s="66">
        <f>SUM(H10:H1149)</f>
        <v>23881379.580183282</v>
      </c>
    </row>
    <row r="1151" spans="1:8" s="68" customFormat="1" ht="15.75" thickTop="1" x14ac:dyDescent="0.25">
      <c r="A1151" s="67"/>
      <c r="E1151" s="69"/>
      <c r="F1151" s="69"/>
      <c r="G1151" s="69"/>
      <c r="H1151" s="70">
        <f>+E1150-G1150</f>
        <v>23881379.580183294</v>
      </c>
    </row>
    <row r="1153" spans="2:6" x14ac:dyDescent="0.25">
      <c r="B1153" s="79"/>
      <c r="C1153" s="79"/>
      <c r="E1153" s="79"/>
      <c r="F1153" s="79"/>
    </row>
    <row r="1154" spans="2:6" x14ac:dyDescent="0.25">
      <c r="B1154" s="78" t="s">
        <v>271</v>
      </c>
      <c r="C1154" s="78"/>
      <c r="E1154" s="78" t="s">
        <v>270</v>
      </c>
      <c r="F1154" s="78"/>
    </row>
    <row r="1155" spans="2:6" x14ac:dyDescent="0.25">
      <c r="B1155" s="79" t="s">
        <v>272</v>
      </c>
      <c r="C1155" s="79"/>
      <c r="E1155" s="77" t="s">
        <v>231</v>
      </c>
      <c r="F1155" s="77"/>
    </row>
  </sheetData>
  <mergeCells count="18">
    <mergeCell ref="A950:A952"/>
    <mergeCell ref="B950:B952"/>
    <mergeCell ref="A5:H5"/>
    <mergeCell ref="A6:H6"/>
    <mergeCell ref="A7:H7"/>
    <mergeCell ref="A8:A9"/>
    <mergeCell ref="B8:B9"/>
    <mergeCell ref="C8:C9"/>
    <mergeCell ref="D8:D9"/>
    <mergeCell ref="E8:E9"/>
    <mergeCell ref="F8:G8"/>
    <mergeCell ref="H8:H9"/>
    <mergeCell ref="E1155:F1155"/>
    <mergeCell ref="E1154:F1154"/>
    <mergeCell ref="B1154:C1154"/>
    <mergeCell ref="B1155:C1155"/>
    <mergeCell ref="B1153:C1153"/>
    <mergeCell ref="E1153:F1153"/>
  </mergeCells>
  <printOptions horizontalCentered="1"/>
  <pageMargins left="0.25" right="0.25" top="0.10433070899999999" bottom="0.10433070899999999" header="0" footer="0"/>
  <pageSetup scale="82" fitToHeight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202312</vt:lpstr>
      <vt:lpstr>'202312'!Print_Titles</vt:lpstr>
      <vt:lpstr>'202312'!Títulos_a_imprimir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González Brito</dc:creator>
  <cp:lastModifiedBy>Ruddy Ramos</cp:lastModifiedBy>
  <cp:lastPrinted>2024-01-22T14:29:38Z</cp:lastPrinted>
  <dcterms:created xsi:type="dcterms:W3CDTF">2024-01-18T19:56:20Z</dcterms:created>
  <dcterms:modified xsi:type="dcterms:W3CDTF">2024-01-22T18:05:08Z</dcterms:modified>
</cp:coreProperties>
</file>