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MATERIAL GASTABLE/2025/"/>
    </mc:Choice>
  </mc:AlternateContent>
  <xr:revisionPtr revIDLastSave="50" documentId="8_{B713382A-9460-46A8-97DA-4FCADE5BA5EC}" xr6:coauthVersionLast="47" xr6:coauthVersionMax="47" xr10:uidLastSave="{58759176-9F21-4595-B2DB-7EFAAC6194C4}"/>
  <bookViews>
    <workbookView xWindow="-120" yWindow="-120" windowWidth="29040" windowHeight="16440" activeTab="1" xr2:uid="{4943DFF4-BDA4-4FE6-AF51-E6B1856DDB73}"/>
  </bookViews>
  <sheets>
    <sheet name="Hoja1" sheetId="2" r:id="rId1"/>
    <sheet name="202503 Cocina" sheetId="1" r:id="rId2"/>
  </sheets>
  <definedNames>
    <definedName name="_xlnm._FilterDatabase" localSheetId="1" hidden="1">'202503 Cocina'!$A$9:$S$106</definedName>
    <definedName name="_xlnm.Print_Titles" localSheetId="1">'202503 Cocina'!$9:$10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8" i="1" l="1"/>
  <c r="H108" i="1"/>
  <c r="Q106" i="1" l="1"/>
  <c r="R106" i="1" s="1"/>
  <c r="Q105" i="1"/>
  <c r="R105" i="1" s="1"/>
  <c r="Q104" i="1"/>
  <c r="R104" i="1" s="1"/>
  <c r="Q103" i="1"/>
  <c r="R103" i="1" s="1"/>
  <c r="Q102" i="1"/>
  <c r="R102" i="1" s="1"/>
  <c r="Q101" i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Q63" i="1"/>
  <c r="R63" i="1" s="1"/>
  <c r="Q62" i="1"/>
  <c r="R62" i="1" s="1"/>
  <c r="Q61" i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Q40" i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Q12" i="1"/>
  <c r="R12" i="1" s="1"/>
  <c r="Q11" i="1"/>
  <c r="R11" i="1" s="1"/>
  <c r="M106" i="2"/>
  <c r="L106" i="2"/>
  <c r="I106" i="2"/>
  <c r="R104" i="2"/>
  <c r="S104" i="2" s="1"/>
  <c r="M104" i="2"/>
  <c r="N104" i="2" s="1"/>
  <c r="K104" i="2"/>
  <c r="R103" i="2"/>
  <c r="S103" i="2" s="1"/>
  <c r="M103" i="2"/>
  <c r="N103" i="2" s="1"/>
  <c r="K103" i="2"/>
  <c r="R102" i="2"/>
  <c r="S102" i="2" s="1"/>
  <c r="M102" i="2"/>
  <c r="N102" i="2" s="1"/>
  <c r="K102" i="2"/>
  <c r="R101" i="2"/>
  <c r="S101" i="2" s="1"/>
  <c r="M101" i="2"/>
  <c r="N101" i="2" s="1"/>
  <c r="J101" i="2"/>
  <c r="K101" i="2" s="1"/>
  <c r="R100" i="2"/>
  <c r="S100" i="2" s="1"/>
  <c r="N100" i="2"/>
  <c r="M100" i="2"/>
  <c r="K100" i="2"/>
  <c r="R99" i="2"/>
  <c r="S99" i="2" s="1"/>
  <c r="N99" i="2"/>
  <c r="M99" i="2"/>
  <c r="K99" i="2"/>
  <c r="R98" i="2"/>
  <c r="S98" i="2" s="1"/>
  <c r="N98" i="2"/>
  <c r="M98" i="2"/>
  <c r="K98" i="2"/>
  <c r="S97" i="2"/>
  <c r="R97" i="2"/>
  <c r="N97" i="2"/>
  <c r="M97" i="2"/>
  <c r="K97" i="2"/>
  <c r="S96" i="2"/>
  <c r="R96" i="2"/>
  <c r="N96" i="2"/>
  <c r="M96" i="2"/>
  <c r="K96" i="2"/>
  <c r="S95" i="2"/>
  <c r="R95" i="2"/>
  <c r="M95" i="2"/>
  <c r="N95" i="2" s="1"/>
  <c r="K95" i="2"/>
  <c r="S94" i="2"/>
  <c r="R94" i="2"/>
  <c r="M94" i="2"/>
  <c r="N94" i="2" s="1"/>
  <c r="K94" i="2"/>
  <c r="S93" i="2"/>
  <c r="R93" i="2"/>
  <c r="M93" i="2"/>
  <c r="N93" i="2" s="1"/>
  <c r="K93" i="2"/>
  <c r="R92" i="2"/>
  <c r="S92" i="2" s="1"/>
  <c r="N92" i="2"/>
  <c r="M92" i="2"/>
  <c r="K92" i="2"/>
  <c r="R91" i="2"/>
  <c r="S91" i="2" s="1"/>
  <c r="N91" i="2"/>
  <c r="M91" i="2"/>
  <c r="K91" i="2"/>
  <c r="R90" i="2"/>
  <c r="S90" i="2" s="1"/>
  <c r="N90" i="2"/>
  <c r="M90" i="2"/>
  <c r="K90" i="2"/>
  <c r="S89" i="2"/>
  <c r="R89" i="2"/>
  <c r="N89" i="2"/>
  <c r="M89" i="2"/>
  <c r="K89" i="2"/>
  <c r="S88" i="2"/>
  <c r="R88" i="2"/>
  <c r="N88" i="2"/>
  <c r="M88" i="2"/>
  <c r="K88" i="2"/>
  <c r="S87" i="2"/>
  <c r="R87" i="2"/>
  <c r="M87" i="2"/>
  <c r="N87" i="2" s="1"/>
  <c r="K87" i="2"/>
  <c r="S86" i="2"/>
  <c r="R86" i="2"/>
  <c r="M86" i="2"/>
  <c r="N86" i="2" s="1"/>
  <c r="K86" i="2"/>
  <c r="S85" i="2"/>
  <c r="R85" i="2"/>
  <c r="M85" i="2"/>
  <c r="N85" i="2" s="1"/>
  <c r="K85" i="2"/>
  <c r="J85" i="2"/>
  <c r="S84" i="2"/>
  <c r="R84" i="2"/>
  <c r="M84" i="2"/>
  <c r="N84" i="2" s="1"/>
  <c r="K84" i="2"/>
  <c r="S83" i="2"/>
  <c r="R83" i="2"/>
  <c r="N83" i="2"/>
  <c r="M83" i="2"/>
  <c r="K83" i="2"/>
  <c r="S82" i="2"/>
  <c r="R82" i="2"/>
  <c r="M82" i="2"/>
  <c r="N82" i="2" s="1"/>
  <c r="K82" i="2"/>
  <c r="J82" i="2"/>
  <c r="S81" i="2"/>
  <c r="R81" i="2"/>
  <c r="M81" i="2"/>
  <c r="N81" i="2" s="1"/>
  <c r="K81" i="2"/>
  <c r="J81" i="2"/>
  <c r="R80" i="2"/>
  <c r="S80" i="2" s="1"/>
  <c r="N80" i="2"/>
  <c r="M80" i="2"/>
  <c r="J80" i="2"/>
  <c r="K80" i="2" s="1"/>
  <c r="S79" i="2"/>
  <c r="R79" i="2"/>
  <c r="N79" i="2"/>
  <c r="M79" i="2"/>
  <c r="J79" i="2"/>
  <c r="K79" i="2" s="1"/>
  <c r="R78" i="2"/>
  <c r="S78" i="2" s="1"/>
  <c r="M78" i="2"/>
  <c r="N78" i="2" s="1"/>
  <c r="K78" i="2"/>
  <c r="R77" i="2"/>
  <c r="S77" i="2" s="1"/>
  <c r="N77" i="2"/>
  <c r="M77" i="2"/>
  <c r="K77" i="2"/>
  <c r="R76" i="2"/>
  <c r="S76" i="2" s="1"/>
  <c r="N76" i="2"/>
  <c r="M76" i="2"/>
  <c r="K76" i="2"/>
  <c r="R75" i="2"/>
  <c r="S75" i="2" s="1"/>
  <c r="N75" i="2"/>
  <c r="M75" i="2"/>
  <c r="K75" i="2"/>
  <c r="S74" i="2"/>
  <c r="R74" i="2"/>
  <c r="M74" i="2"/>
  <c r="N74" i="2" s="1"/>
  <c r="K74" i="2"/>
  <c r="S73" i="2"/>
  <c r="R73" i="2"/>
  <c r="M73" i="2"/>
  <c r="N73" i="2" s="1"/>
  <c r="K73" i="2"/>
  <c r="S72" i="2"/>
  <c r="R72" i="2"/>
  <c r="M72" i="2"/>
  <c r="N72" i="2" s="1"/>
  <c r="K72" i="2"/>
  <c r="R71" i="2"/>
  <c r="S71" i="2" s="1"/>
  <c r="M71" i="2"/>
  <c r="N71" i="2" s="1"/>
  <c r="K71" i="2"/>
  <c r="R70" i="2"/>
  <c r="S70" i="2" s="1"/>
  <c r="M70" i="2"/>
  <c r="N70" i="2" s="1"/>
  <c r="K70" i="2"/>
  <c r="J70" i="2"/>
  <c r="R69" i="2"/>
  <c r="S69" i="2" s="1"/>
  <c r="N69" i="2"/>
  <c r="M69" i="2"/>
  <c r="K69" i="2"/>
  <c r="J69" i="2"/>
  <c r="S68" i="2"/>
  <c r="R68" i="2"/>
  <c r="M68" i="2"/>
  <c r="N68" i="2" s="1"/>
  <c r="J68" i="2"/>
  <c r="K68" i="2" s="1"/>
  <c r="S67" i="2"/>
  <c r="M67" i="2"/>
  <c r="N67" i="2" s="1"/>
  <c r="K67" i="2"/>
  <c r="R66" i="2"/>
  <c r="S66" i="2" s="1"/>
  <c r="M66" i="2"/>
  <c r="N66" i="2" s="1"/>
  <c r="K66" i="2"/>
  <c r="J66" i="2"/>
  <c r="S65" i="2"/>
  <c r="R65" i="2"/>
  <c r="M65" i="2"/>
  <c r="N65" i="2" s="1"/>
  <c r="K65" i="2"/>
  <c r="J65" i="2"/>
  <c r="S64" i="2"/>
  <c r="R64" i="2"/>
  <c r="M64" i="2"/>
  <c r="N64" i="2" s="1"/>
  <c r="J64" i="2"/>
  <c r="K64" i="2" s="1"/>
  <c r="S63" i="2"/>
  <c r="R63" i="2"/>
  <c r="N63" i="2"/>
  <c r="M63" i="2"/>
  <c r="J63" i="2"/>
  <c r="K63" i="2" s="1"/>
  <c r="R62" i="2"/>
  <c r="S62" i="2" s="1"/>
  <c r="N62" i="2"/>
  <c r="M62" i="2"/>
  <c r="J62" i="2"/>
  <c r="K62" i="2" s="1"/>
  <c r="R61" i="2"/>
  <c r="S61" i="2" s="1"/>
  <c r="N61" i="2"/>
  <c r="M61" i="2"/>
  <c r="K61" i="2"/>
  <c r="J61" i="2"/>
  <c r="S60" i="2"/>
  <c r="R60" i="2"/>
  <c r="M60" i="2"/>
  <c r="N60" i="2" s="1"/>
  <c r="K60" i="2"/>
  <c r="J60" i="2"/>
  <c r="S59" i="2"/>
  <c r="R59" i="2"/>
  <c r="M59" i="2"/>
  <c r="N59" i="2" s="1"/>
  <c r="K59" i="2"/>
  <c r="J59" i="2"/>
  <c r="R58" i="2"/>
  <c r="S58" i="2" s="1"/>
  <c r="N58" i="2"/>
  <c r="M58" i="2"/>
  <c r="J58" i="2"/>
  <c r="K58" i="2" s="1"/>
  <c r="S57" i="2"/>
  <c r="R57" i="2"/>
  <c r="N57" i="2"/>
  <c r="M57" i="2"/>
  <c r="J57" i="2"/>
  <c r="K57" i="2" s="1"/>
  <c r="R56" i="2"/>
  <c r="S56" i="2" s="1"/>
  <c r="M56" i="2"/>
  <c r="N56" i="2" s="1"/>
  <c r="K56" i="2"/>
  <c r="J56" i="2"/>
  <c r="R55" i="2"/>
  <c r="S55" i="2" s="1"/>
  <c r="N55" i="2"/>
  <c r="M55" i="2"/>
  <c r="K55" i="2"/>
  <c r="J55" i="2"/>
  <c r="S54" i="2"/>
  <c r="R54" i="2"/>
  <c r="M54" i="2"/>
  <c r="N54" i="2" s="1"/>
  <c r="J54" i="2"/>
  <c r="K54" i="2" s="1"/>
  <c r="S53" i="2"/>
  <c r="R53" i="2"/>
  <c r="M53" i="2"/>
  <c r="N53" i="2" s="1"/>
  <c r="K53" i="2"/>
  <c r="J53" i="2"/>
  <c r="S52" i="2"/>
  <c r="R52" i="2"/>
  <c r="N52" i="2"/>
  <c r="M52" i="2"/>
  <c r="J52" i="2"/>
  <c r="K52" i="2" s="1"/>
  <c r="R51" i="2"/>
  <c r="S51" i="2" s="1"/>
  <c r="N51" i="2"/>
  <c r="M51" i="2"/>
  <c r="J51" i="2"/>
  <c r="K51" i="2" s="1"/>
  <c r="R50" i="2"/>
  <c r="N50" i="2"/>
  <c r="M50" i="2"/>
  <c r="K50" i="2"/>
  <c r="J50" i="2"/>
  <c r="S49" i="2"/>
  <c r="R49" i="2"/>
  <c r="M49" i="2"/>
  <c r="N49" i="2" s="1"/>
  <c r="K49" i="2"/>
  <c r="J49" i="2"/>
  <c r="S48" i="2"/>
  <c r="R48" i="2"/>
  <c r="M48" i="2"/>
  <c r="N48" i="2" s="1"/>
  <c r="K48" i="2"/>
  <c r="J48" i="2"/>
  <c r="S47" i="2"/>
  <c r="R47" i="2"/>
  <c r="N47" i="2"/>
  <c r="M47" i="2"/>
  <c r="J47" i="2"/>
  <c r="K47" i="2" s="1"/>
  <c r="R46" i="2"/>
  <c r="S46" i="2" s="1"/>
  <c r="N46" i="2"/>
  <c r="M46" i="2"/>
  <c r="J46" i="2"/>
  <c r="K46" i="2" s="1"/>
  <c r="R45" i="2"/>
  <c r="S45" i="2" s="1"/>
  <c r="N45" i="2"/>
  <c r="M45" i="2"/>
  <c r="K45" i="2"/>
  <c r="J45" i="2"/>
  <c r="S44" i="2"/>
  <c r="R44" i="2"/>
  <c r="M44" i="2"/>
  <c r="N44" i="2" s="1"/>
  <c r="K44" i="2"/>
  <c r="J44" i="2"/>
  <c r="S43" i="2"/>
  <c r="R43" i="2"/>
  <c r="M43" i="2"/>
  <c r="N43" i="2" s="1"/>
  <c r="K43" i="2"/>
  <c r="J43" i="2"/>
  <c r="R42" i="2"/>
  <c r="S42" i="2" s="1"/>
  <c r="N42" i="2"/>
  <c r="M42" i="2"/>
  <c r="J42" i="2"/>
  <c r="K42" i="2" s="1"/>
  <c r="S41" i="2"/>
  <c r="R41" i="2"/>
  <c r="N41" i="2"/>
  <c r="M41" i="2"/>
  <c r="J41" i="2"/>
  <c r="K41" i="2" s="1"/>
  <c r="R40" i="2"/>
  <c r="S40" i="2" s="1"/>
  <c r="M40" i="2"/>
  <c r="N40" i="2" s="1"/>
  <c r="K40" i="2"/>
  <c r="J40" i="2"/>
  <c r="R39" i="2"/>
  <c r="S39" i="2" s="1"/>
  <c r="N39" i="2"/>
  <c r="M39" i="2"/>
  <c r="K39" i="2"/>
  <c r="R38" i="2"/>
  <c r="S38" i="2" s="1"/>
  <c r="N38" i="2"/>
  <c r="M38" i="2"/>
  <c r="K38" i="2"/>
  <c r="J38" i="2"/>
  <c r="R37" i="2"/>
  <c r="S37" i="2" s="1"/>
  <c r="M37" i="2"/>
  <c r="N37" i="2" s="1"/>
  <c r="K37" i="2"/>
  <c r="J37" i="2"/>
  <c r="S36" i="2"/>
  <c r="R36" i="2"/>
  <c r="M36" i="2"/>
  <c r="N36" i="2" s="1"/>
  <c r="K36" i="2"/>
  <c r="J36" i="2"/>
  <c r="R35" i="2"/>
  <c r="S35" i="2" s="1"/>
  <c r="M35" i="2"/>
  <c r="N35" i="2" s="1"/>
  <c r="J35" i="2"/>
  <c r="K35" i="2" s="1"/>
  <c r="S34" i="2"/>
  <c r="R34" i="2"/>
  <c r="N34" i="2"/>
  <c r="M34" i="2"/>
  <c r="J34" i="2"/>
  <c r="K34" i="2" s="1"/>
  <c r="R33" i="2"/>
  <c r="S33" i="2" s="1"/>
  <c r="M33" i="2"/>
  <c r="N33" i="2" s="1"/>
  <c r="J33" i="2"/>
  <c r="K33" i="2" s="1"/>
  <c r="R32" i="2"/>
  <c r="S32" i="2" s="1"/>
  <c r="N32" i="2"/>
  <c r="M32" i="2"/>
  <c r="K32" i="2"/>
  <c r="J32" i="2"/>
  <c r="R31" i="2"/>
  <c r="S31" i="2" s="1"/>
  <c r="M31" i="2"/>
  <c r="N31" i="2" s="1"/>
  <c r="J31" i="2"/>
  <c r="K31" i="2" s="1"/>
  <c r="S30" i="2"/>
  <c r="R30" i="2"/>
  <c r="M30" i="2"/>
  <c r="N30" i="2" s="1"/>
  <c r="K30" i="2"/>
  <c r="J30" i="2"/>
  <c r="S29" i="2"/>
  <c r="R29" i="2"/>
  <c r="M29" i="2"/>
  <c r="N29" i="2" s="1"/>
  <c r="J29" i="2"/>
  <c r="K29" i="2" s="1"/>
  <c r="R28" i="2"/>
  <c r="S28" i="2" s="1"/>
  <c r="N28" i="2"/>
  <c r="M28" i="2"/>
  <c r="J28" i="2"/>
  <c r="K28" i="2" s="1"/>
  <c r="R27" i="2"/>
  <c r="N27" i="2"/>
  <c r="K27" i="2"/>
  <c r="S26" i="2"/>
  <c r="R26" i="2"/>
  <c r="N26" i="2"/>
  <c r="M26" i="2"/>
  <c r="J26" i="2"/>
  <c r="K26" i="2" s="1"/>
  <c r="R25" i="2"/>
  <c r="S25" i="2" s="1"/>
  <c r="N25" i="2"/>
  <c r="M25" i="2"/>
  <c r="J25" i="2"/>
  <c r="K25" i="2" s="1"/>
  <c r="R24" i="2"/>
  <c r="S24" i="2" s="1"/>
  <c r="N24" i="2"/>
  <c r="M24" i="2"/>
  <c r="K24" i="2"/>
  <c r="J24" i="2"/>
  <c r="R23" i="2"/>
  <c r="S23" i="2" s="1"/>
  <c r="M23" i="2"/>
  <c r="N23" i="2" s="1"/>
  <c r="K23" i="2"/>
  <c r="J23" i="2"/>
  <c r="S22" i="2"/>
  <c r="R22" i="2"/>
  <c r="M22" i="2"/>
  <c r="N22" i="2" s="1"/>
  <c r="K22" i="2"/>
  <c r="J22" i="2"/>
  <c r="R21" i="2"/>
  <c r="S21" i="2" s="1"/>
  <c r="M21" i="2"/>
  <c r="N21" i="2" s="1"/>
  <c r="J21" i="2"/>
  <c r="K21" i="2" s="1"/>
  <c r="S20" i="2"/>
  <c r="R20" i="2"/>
  <c r="N20" i="2"/>
  <c r="M20" i="2"/>
  <c r="J20" i="2"/>
  <c r="K20" i="2" s="1"/>
  <c r="R19" i="2"/>
  <c r="S19" i="2" s="1"/>
  <c r="M19" i="2"/>
  <c r="N19" i="2" s="1"/>
  <c r="J19" i="2"/>
  <c r="K19" i="2" s="1"/>
  <c r="R18" i="2"/>
  <c r="S18" i="2" s="1"/>
  <c r="N18" i="2"/>
  <c r="M18" i="2"/>
  <c r="K18" i="2"/>
  <c r="J18" i="2"/>
  <c r="R17" i="2"/>
  <c r="S17" i="2" s="1"/>
  <c r="M17" i="2"/>
  <c r="N17" i="2" s="1"/>
  <c r="J17" i="2"/>
  <c r="K17" i="2" s="1"/>
  <c r="S16" i="2"/>
  <c r="R16" i="2"/>
  <c r="M16" i="2"/>
  <c r="N16" i="2" s="1"/>
  <c r="K16" i="2"/>
  <c r="J16" i="2"/>
  <c r="S15" i="2"/>
  <c r="R15" i="2"/>
  <c r="M15" i="2"/>
  <c r="N15" i="2" s="1"/>
  <c r="J15" i="2"/>
  <c r="K15" i="2" s="1"/>
  <c r="R14" i="2"/>
  <c r="S14" i="2" s="1"/>
  <c r="N14" i="2"/>
  <c r="M14" i="2"/>
  <c r="J14" i="2"/>
  <c r="K14" i="2" s="1"/>
  <c r="R13" i="2"/>
  <c r="S13" i="2" s="1"/>
  <c r="M13" i="2"/>
  <c r="N13" i="2" s="1"/>
  <c r="J13" i="2"/>
  <c r="K13" i="2" s="1"/>
  <c r="S12" i="2"/>
  <c r="R12" i="2"/>
  <c r="M12" i="2"/>
  <c r="N12" i="2" s="1"/>
  <c r="K12" i="2"/>
  <c r="J12" i="2"/>
  <c r="S11" i="2"/>
  <c r="R11" i="2"/>
  <c r="M11" i="2"/>
  <c r="N11" i="2" s="1"/>
  <c r="J11" i="2"/>
  <c r="K11" i="2" s="1"/>
  <c r="S10" i="2"/>
  <c r="R10" i="2"/>
  <c r="N10" i="2"/>
  <c r="M10" i="2"/>
  <c r="J10" i="2"/>
  <c r="K10" i="2" s="1"/>
  <c r="R9" i="2"/>
  <c r="S9" i="2" s="1"/>
  <c r="N9" i="2"/>
  <c r="M9" i="2"/>
  <c r="J9" i="2"/>
  <c r="K9" i="2" s="1"/>
  <c r="L106" i="1"/>
  <c r="M106" i="1" s="1"/>
  <c r="J106" i="1"/>
  <c r="L105" i="1"/>
  <c r="M105" i="1" s="1"/>
  <c r="J105" i="1"/>
  <c r="L104" i="1"/>
  <c r="M104" i="1" s="1"/>
  <c r="J104" i="1"/>
  <c r="L103" i="1"/>
  <c r="M103" i="1" s="1"/>
  <c r="I103" i="1"/>
  <c r="J103" i="1" s="1"/>
  <c r="L102" i="1"/>
  <c r="M102" i="1" s="1"/>
  <c r="J102" i="1"/>
  <c r="R101" i="1"/>
  <c r="L101" i="1"/>
  <c r="M101" i="1" s="1"/>
  <c r="J101" i="1"/>
  <c r="L100" i="1"/>
  <c r="M100" i="1" s="1"/>
  <c r="J100" i="1"/>
  <c r="L99" i="1"/>
  <c r="M99" i="1" s="1"/>
  <c r="J99" i="1"/>
  <c r="L98" i="1"/>
  <c r="M98" i="1" s="1"/>
  <c r="J98" i="1"/>
  <c r="L97" i="1"/>
  <c r="M97" i="1" s="1"/>
  <c r="J97" i="1"/>
  <c r="L96" i="1"/>
  <c r="M96" i="1" s="1"/>
  <c r="J96" i="1"/>
  <c r="L95" i="1"/>
  <c r="M95" i="1" s="1"/>
  <c r="J95" i="1"/>
  <c r="L94" i="1"/>
  <c r="M94" i="1" s="1"/>
  <c r="J94" i="1"/>
  <c r="L93" i="1"/>
  <c r="M93" i="1" s="1"/>
  <c r="J93" i="1"/>
  <c r="L92" i="1"/>
  <c r="M92" i="1" s="1"/>
  <c r="J92" i="1"/>
  <c r="L91" i="1"/>
  <c r="M91" i="1" s="1"/>
  <c r="J91" i="1"/>
  <c r="L90" i="1"/>
  <c r="M90" i="1" s="1"/>
  <c r="J90" i="1"/>
  <c r="L89" i="1"/>
  <c r="M89" i="1" s="1"/>
  <c r="J89" i="1"/>
  <c r="L88" i="1"/>
  <c r="M88" i="1" s="1"/>
  <c r="J88" i="1"/>
  <c r="L87" i="1"/>
  <c r="M87" i="1" s="1"/>
  <c r="I87" i="1"/>
  <c r="J87" i="1" s="1"/>
  <c r="L86" i="1"/>
  <c r="M86" i="1" s="1"/>
  <c r="J86" i="1"/>
  <c r="L85" i="1"/>
  <c r="M85" i="1" s="1"/>
  <c r="J85" i="1"/>
  <c r="L84" i="1"/>
  <c r="M84" i="1" s="1"/>
  <c r="I84" i="1"/>
  <c r="J84" i="1" s="1"/>
  <c r="L83" i="1"/>
  <c r="M83" i="1" s="1"/>
  <c r="I83" i="1"/>
  <c r="J83" i="1" s="1"/>
  <c r="L82" i="1"/>
  <c r="M82" i="1" s="1"/>
  <c r="I82" i="1"/>
  <c r="J82" i="1" s="1"/>
  <c r="L81" i="1"/>
  <c r="M81" i="1" s="1"/>
  <c r="I81" i="1"/>
  <c r="J81" i="1" s="1"/>
  <c r="L80" i="1"/>
  <c r="M80" i="1" s="1"/>
  <c r="J80" i="1"/>
  <c r="L79" i="1"/>
  <c r="M79" i="1" s="1"/>
  <c r="J79" i="1"/>
  <c r="L78" i="1"/>
  <c r="M78" i="1" s="1"/>
  <c r="J78" i="1"/>
  <c r="R77" i="1"/>
  <c r="L77" i="1"/>
  <c r="M77" i="1" s="1"/>
  <c r="J77" i="1"/>
  <c r="L76" i="1"/>
  <c r="M76" i="1" s="1"/>
  <c r="J76" i="1"/>
  <c r="L75" i="1"/>
  <c r="M75" i="1" s="1"/>
  <c r="J75" i="1"/>
  <c r="L74" i="1"/>
  <c r="M74" i="1" s="1"/>
  <c r="J74" i="1"/>
  <c r="L73" i="1"/>
  <c r="M73" i="1" s="1"/>
  <c r="J73" i="1"/>
  <c r="L72" i="1"/>
  <c r="M72" i="1" s="1"/>
  <c r="I72" i="1"/>
  <c r="J72" i="1" s="1"/>
  <c r="L71" i="1"/>
  <c r="M71" i="1" s="1"/>
  <c r="I71" i="1"/>
  <c r="J71" i="1" s="1"/>
  <c r="L70" i="1"/>
  <c r="M70" i="1" s="1"/>
  <c r="I70" i="1"/>
  <c r="J70" i="1" s="1"/>
  <c r="L69" i="1"/>
  <c r="M69" i="1" s="1"/>
  <c r="J69" i="1"/>
  <c r="L68" i="1"/>
  <c r="M68" i="1" s="1"/>
  <c r="I68" i="1"/>
  <c r="J68" i="1" s="1"/>
  <c r="L67" i="1"/>
  <c r="M67" i="1" s="1"/>
  <c r="I67" i="1"/>
  <c r="J67" i="1" s="1"/>
  <c r="L66" i="1"/>
  <c r="M66" i="1" s="1"/>
  <c r="I66" i="1"/>
  <c r="J66" i="1" s="1"/>
  <c r="L65" i="1"/>
  <c r="M65" i="1" s="1"/>
  <c r="I65" i="1"/>
  <c r="J65" i="1" s="1"/>
  <c r="R64" i="1"/>
  <c r="L64" i="1"/>
  <c r="M64" i="1" s="1"/>
  <c r="I64" i="1"/>
  <c r="J64" i="1" s="1"/>
  <c r="L63" i="1"/>
  <c r="M63" i="1" s="1"/>
  <c r="I63" i="1"/>
  <c r="J63" i="1" s="1"/>
  <c r="L62" i="1"/>
  <c r="M62" i="1" s="1"/>
  <c r="I62" i="1"/>
  <c r="J62" i="1" s="1"/>
  <c r="R61" i="1"/>
  <c r="L61" i="1"/>
  <c r="M61" i="1" s="1"/>
  <c r="I61" i="1"/>
  <c r="J61" i="1" s="1"/>
  <c r="L60" i="1"/>
  <c r="M60" i="1" s="1"/>
  <c r="I60" i="1"/>
  <c r="J60" i="1" s="1"/>
  <c r="L59" i="1"/>
  <c r="M59" i="1" s="1"/>
  <c r="I59" i="1"/>
  <c r="J59" i="1" s="1"/>
  <c r="L58" i="1"/>
  <c r="M58" i="1" s="1"/>
  <c r="I58" i="1"/>
  <c r="J58" i="1" s="1"/>
  <c r="L57" i="1"/>
  <c r="M57" i="1" s="1"/>
  <c r="I57" i="1"/>
  <c r="J57" i="1" s="1"/>
  <c r="L56" i="1"/>
  <c r="M56" i="1" s="1"/>
  <c r="I56" i="1"/>
  <c r="J56" i="1" s="1"/>
  <c r="L55" i="1"/>
  <c r="M55" i="1" s="1"/>
  <c r="I55" i="1"/>
  <c r="J55" i="1" s="1"/>
  <c r="L54" i="1"/>
  <c r="M54" i="1" s="1"/>
  <c r="I54" i="1"/>
  <c r="J54" i="1" s="1"/>
  <c r="R53" i="1"/>
  <c r="L53" i="1"/>
  <c r="M53" i="1" s="1"/>
  <c r="I53" i="1"/>
  <c r="J53" i="1" s="1"/>
  <c r="L52" i="1"/>
  <c r="M52" i="1" s="1"/>
  <c r="I52" i="1"/>
  <c r="J52" i="1" s="1"/>
  <c r="L51" i="1"/>
  <c r="M51" i="1" s="1"/>
  <c r="I51" i="1"/>
  <c r="J51" i="1" s="1"/>
  <c r="L50" i="1"/>
  <c r="M50" i="1" s="1"/>
  <c r="I50" i="1"/>
  <c r="J50" i="1" s="1"/>
  <c r="L49" i="1"/>
  <c r="M49" i="1" s="1"/>
  <c r="I49" i="1"/>
  <c r="J49" i="1" s="1"/>
  <c r="L48" i="1"/>
  <c r="M48" i="1" s="1"/>
  <c r="I48" i="1"/>
  <c r="J48" i="1" s="1"/>
  <c r="L47" i="1"/>
  <c r="M47" i="1" s="1"/>
  <c r="I47" i="1"/>
  <c r="J47" i="1" s="1"/>
  <c r="L46" i="1"/>
  <c r="M46" i="1" s="1"/>
  <c r="I46" i="1"/>
  <c r="J46" i="1" s="1"/>
  <c r="L45" i="1"/>
  <c r="M45" i="1" s="1"/>
  <c r="I45" i="1"/>
  <c r="J45" i="1" s="1"/>
  <c r="L44" i="1"/>
  <c r="M44" i="1" s="1"/>
  <c r="I44" i="1"/>
  <c r="J44" i="1" s="1"/>
  <c r="L43" i="1"/>
  <c r="M43" i="1" s="1"/>
  <c r="I43" i="1"/>
  <c r="J43" i="1" s="1"/>
  <c r="L42" i="1"/>
  <c r="M42" i="1" s="1"/>
  <c r="I42" i="1"/>
  <c r="J42" i="1" s="1"/>
  <c r="R41" i="1"/>
  <c r="L41" i="1"/>
  <c r="M41" i="1" s="1"/>
  <c r="J41" i="1"/>
  <c r="R40" i="1"/>
  <c r="L40" i="1"/>
  <c r="M40" i="1" s="1"/>
  <c r="I40" i="1"/>
  <c r="J40" i="1" s="1"/>
  <c r="L39" i="1"/>
  <c r="M39" i="1" s="1"/>
  <c r="I39" i="1"/>
  <c r="J39" i="1" s="1"/>
  <c r="L38" i="1"/>
  <c r="M38" i="1" s="1"/>
  <c r="I38" i="1"/>
  <c r="J38" i="1" s="1"/>
  <c r="L37" i="1"/>
  <c r="M37" i="1" s="1"/>
  <c r="I37" i="1"/>
  <c r="J37" i="1" s="1"/>
  <c r="L36" i="1"/>
  <c r="M36" i="1" s="1"/>
  <c r="I36" i="1"/>
  <c r="J36" i="1" s="1"/>
  <c r="L35" i="1"/>
  <c r="M35" i="1" s="1"/>
  <c r="I35" i="1"/>
  <c r="J35" i="1" s="1"/>
  <c r="L34" i="1"/>
  <c r="M34" i="1" s="1"/>
  <c r="I34" i="1"/>
  <c r="J34" i="1" s="1"/>
  <c r="L33" i="1"/>
  <c r="M33" i="1" s="1"/>
  <c r="I33" i="1"/>
  <c r="J33" i="1" s="1"/>
  <c r="L32" i="1"/>
  <c r="M32" i="1" s="1"/>
  <c r="I32" i="1"/>
  <c r="J32" i="1" s="1"/>
  <c r="L31" i="1"/>
  <c r="M31" i="1" s="1"/>
  <c r="I31" i="1"/>
  <c r="J31" i="1" s="1"/>
  <c r="L30" i="1"/>
  <c r="M30" i="1" s="1"/>
  <c r="I30" i="1"/>
  <c r="J30" i="1" s="1"/>
  <c r="M29" i="1"/>
  <c r="J29" i="1"/>
  <c r="L28" i="1"/>
  <c r="M28" i="1" s="1"/>
  <c r="I28" i="1"/>
  <c r="J28" i="1" s="1"/>
  <c r="L27" i="1"/>
  <c r="M27" i="1" s="1"/>
  <c r="I27" i="1"/>
  <c r="J27" i="1" s="1"/>
  <c r="L26" i="1"/>
  <c r="M26" i="1" s="1"/>
  <c r="I26" i="1"/>
  <c r="J26" i="1" s="1"/>
  <c r="L25" i="1"/>
  <c r="M25" i="1" s="1"/>
  <c r="I25" i="1"/>
  <c r="J25" i="1" s="1"/>
  <c r="L24" i="1"/>
  <c r="M24" i="1" s="1"/>
  <c r="I24" i="1"/>
  <c r="J24" i="1" s="1"/>
  <c r="L23" i="1"/>
  <c r="M23" i="1" s="1"/>
  <c r="I23" i="1"/>
  <c r="J23" i="1" s="1"/>
  <c r="L22" i="1"/>
  <c r="M22" i="1" s="1"/>
  <c r="I22" i="1"/>
  <c r="J22" i="1" s="1"/>
  <c r="L21" i="1"/>
  <c r="M21" i="1" s="1"/>
  <c r="I21" i="1"/>
  <c r="J21" i="1" s="1"/>
  <c r="L20" i="1"/>
  <c r="M20" i="1" s="1"/>
  <c r="I20" i="1"/>
  <c r="J20" i="1" s="1"/>
  <c r="L19" i="1"/>
  <c r="M19" i="1" s="1"/>
  <c r="I19" i="1"/>
  <c r="J19" i="1" s="1"/>
  <c r="L18" i="1"/>
  <c r="M18" i="1" s="1"/>
  <c r="I18" i="1"/>
  <c r="J18" i="1" s="1"/>
  <c r="L17" i="1"/>
  <c r="M17" i="1" s="1"/>
  <c r="I17" i="1"/>
  <c r="J17" i="1" s="1"/>
  <c r="L16" i="1"/>
  <c r="M16" i="1" s="1"/>
  <c r="I16" i="1"/>
  <c r="J16" i="1" s="1"/>
  <c r="L15" i="1"/>
  <c r="M15" i="1" s="1"/>
  <c r="I15" i="1"/>
  <c r="J15" i="1" s="1"/>
  <c r="L14" i="1"/>
  <c r="M14" i="1" s="1"/>
  <c r="I14" i="1"/>
  <c r="J14" i="1" s="1"/>
  <c r="R13" i="1"/>
  <c r="L13" i="1"/>
  <c r="M13" i="1" s="1"/>
  <c r="I13" i="1"/>
  <c r="J13" i="1" s="1"/>
  <c r="L12" i="1"/>
  <c r="M12" i="1" s="1"/>
  <c r="I12" i="1"/>
  <c r="J12" i="1" s="1"/>
  <c r="L11" i="1"/>
  <c r="I11" i="1"/>
  <c r="I108" i="1" l="1"/>
  <c r="L108" i="1"/>
  <c r="R108" i="1"/>
  <c r="S69" i="1"/>
  <c r="K106" i="2"/>
  <c r="N106" i="2"/>
  <c r="S106" i="2"/>
  <c r="T106" i="2"/>
  <c r="J106" i="2"/>
  <c r="S27" i="2"/>
  <c r="S50" i="2"/>
  <c r="S27" i="1"/>
  <c r="S31" i="1"/>
  <c r="S39" i="1"/>
  <c r="S29" i="1"/>
  <c r="S41" i="1"/>
  <c r="S49" i="1"/>
  <c r="S53" i="1"/>
  <c r="S61" i="1"/>
  <c r="S65" i="1"/>
  <c r="S94" i="1"/>
  <c r="S98" i="1"/>
  <c r="S73" i="1"/>
  <c r="S43" i="1"/>
  <c r="S18" i="1"/>
  <c r="S22" i="1"/>
  <c r="S30" i="1"/>
  <c r="S34" i="1"/>
  <c r="S46" i="1"/>
  <c r="S50" i="1"/>
  <c r="S58" i="1"/>
  <c r="S66" i="1"/>
  <c r="S47" i="1"/>
  <c r="S12" i="1"/>
  <c r="S20" i="1"/>
  <c r="S28" i="1"/>
  <c r="S32" i="1"/>
  <c r="S36" i="1"/>
  <c r="S40" i="1"/>
  <c r="S44" i="1"/>
  <c r="S48" i="1"/>
  <c r="S52" i="1"/>
  <c r="S56" i="1"/>
  <c r="S60" i="1"/>
  <c r="S64" i="1"/>
  <c r="S80" i="1"/>
  <c r="S84" i="1"/>
  <c r="S88" i="1"/>
  <c r="S95" i="1"/>
  <c r="S45" i="1"/>
  <c r="S77" i="1"/>
  <c r="S89" i="1"/>
  <c r="S100" i="1"/>
  <c r="S104" i="1"/>
  <c r="S78" i="1"/>
  <c r="S51" i="1"/>
  <c r="S55" i="1"/>
  <c r="S97" i="1"/>
  <c r="S101" i="1"/>
  <c r="S71" i="1"/>
  <c r="S79" i="1"/>
  <c r="S83" i="1"/>
  <c r="S90" i="1"/>
  <c r="S26" i="1"/>
  <c r="S16" i="1"/>
  <c r="S33" i="1"/>
  <c r="S57" i="1"/>
  <c r="S70" i="1"/>
  <c r="S86" i="1"/>
  <c r="S92" i="1"/>
  <c r="S102" i="1"/>
  <c r="S106" i="1"/>
  <c r="S38" i="1"/>
  <c r="S75" i="1"/>
  <c r="S96" i="1"/>
  <c r="S35" i="1"/>
  <c r="S59" i="1"/>
  <c r="S87" i="1"/>
  <c r="S93" i="1"/>
  <c r="S103" i="1"/>
  <c r="S63" i="1"/>
  <c r="S67" i="1"/>
  <c r="S74" i="1"/>
  <c r="S13" i="1"/>
  <c r="S23" i="1"/>
  <c r="S68" i="1"/>
  <c r="S81" i="1"/>
  <c r="S91" i="1"/>
  <c r="S99" i="1"/>
  <c r="S105" i="1"/>
  <c r="S14" i="1"/>
  <c r="S21" i="1"/>
  <c r="S19" i="1"/>
  <c r="S24" i="1"/>
  <c r="S42" i="1"/>
  <c r="S54" i="1"/>
  <c r="S72" i="1"/>
  <c r="S82" i="1"/>
  <c r="S76" i="1"/>
  <c r="S15" i="1"/>
  <c r="S25" i="1"/>
  <c r="S37" i="1"/>
  <c r="S85" i="1"/>
  <c r="S62" i="1"/>
  <c r="S17" i="1"/>
  <c r="J11" i="1"/>
  <c r="J108" i="1" s="1"/>
  <c r="M11" i="1"/>
  <c r="M108" i="1" s="1"/>
  <c r="S11" i="1" l="1"/>
  <c r="S10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Isael Montilla</author>
  </authors>
  <commentList>
    <comment ref="B23" authorId="0" shapeId="0" xr:uid="{37D87D44-3DB2-43D7-AE58-980586D3EBEA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31" authorId="0" shapeId="0" xr:uid="{89B74784-49B0-435B-A266-C32BA8F7F3EA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
</t>
        </r>
      </text>
    </comment>
    <comment ref="B35" authorId="0" shapeId="0" xr:uid="{39B9903A-4273-4D49-9267-36F4B2699BC1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52" authorId="0" shapeId="0" xr:uid="{A7746887-3FBF-4669-B62D-5076C2146CF7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
</t>
        </r>
      </text>
    </comment>
    <comment ref="B61" authorId="0" shapeId="0" xr:uid="{B8A77FFA-7300-4829-A973-33CEC8E3731B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63" authorId="0" shapeId="0" xr:uid="{F2A5BE5B-DEA2-4358-84D2-BDEB2C854933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65" authorId="0" shapeId="0" xr:uid="{C44CECA4-0BC7-4596-9452-A5E4866C43C7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67" authorId="0" shapeId="0" xr:uid="{3ECC855B-EC4F-4185-8BFF-EC2FB1DCC48E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88" authorId="0" shapeId="0" xr:uid="{F134C20B-67D6-4C44-AB40-6E86F6A46ECA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89" authorId="0" shapeId="0" xr:uid="{A7B23FF7-5FB6-4001-A1FB-8FFC4A4E3957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95" authorId="0" shapeId="0" xr:uid="{AB4A49D1-E160-4677-B4E1-3C8B8C364984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
</t>
        </r>
      </text>
    </comment>
    <comment ref="B100" authorId="0" shapeId="0" xr:uid="{F2B610E3-28F2-4260-9C93-D4C5F0E04FD6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B102" authorId="0" shapeId="0" xr:uid="{B622A342-FB45-40D5-A857-59C79AA3C5FD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Isael Montilla</author>
  </authors>
  <commentList>
    <comment ref="A25" authorId="0" shapeId="0" xr:uid="{91F3A6EC-7651-4F5D-9852-860A90B44D29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33" authorId="0" shapeId="0" xr:uid="{947DE95D-EA9E-4B38-AE1D-3E95DBB288F1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
</t>
        </r>
      </text>
    </comment>
    <comment ref="A37" authorId="0" shapeId="0" xr:uid="{5B7D1B3F-B321-4DFF-8F66-C22A66EC771D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54" authorId="0" shapeId="0" xr:uid="{6D4AB627-D547-444F-B0B2-41640D9F68A6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
</t>
        </r>
      </text>
    </comment>
    <comment ref="A63" authorId="0" shapeId="0" xr:uid="{B10C76F3-0CCB-4A2D-BF1C-29091A9A7382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65" authorId="0" shapeId="0" xr:uid="{1E9A7D80-2C3C-41A1-9FE9-4FCBD6F9D2CF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67" authorId="0" shapeId="0" xr:uid="{2EB3F972-D0CD-4ED8-9621-7B43E1838278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69" authorId="0" shapeId="0" xr:uid="{2EB57893-8A9D-4885-820D-85BC25F034DD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90" authorId="0" shapeId="0" xr:uid="{D20110F7-27A7-48F2-9321-CBB1DC713403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91" authorId="0" shapeId="0" xr:uid="{F2B77E65-E4F4-413B-B1D3-AEB5467B8DE9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97" authorId="0" shapeId="0" xr:uid="{9F877D35-A605-4447-8B9C-2FED4CC886CB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
</t>
        </r>
      </text>
    </comment>
    <comment ref="A102" authorId="0" shapeId="0" xr:uid="{70B687DC-8342-47EA-A116-6BA5419990AB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  <comment ref="A104" authorId="0" shapeId="0" xr:uid="{042CA579-FB63-4A5B-B0C6-A7F692FA55E6}">
      <text>
        <r>
          <rPr>
            <b/>
            <sz val="9"/>
            <color indexed="81"/>
            <rFont val="Tahoma"/>
            <family val="2"/>
          </rPr>
          <t>Isael Montilla:</t>
        </r>
        <r>
          <rPr>
            <sz val="9"/>
            <color indexed="81"/>
            <rFont val="Tahoma"/>
            <family val="2"/>
          </rPr>
          <t xml:space="preserve">
La letra P significa pasillo y lel numero que la acompaña representa el numero de anaquel mas proximo.</t>
        </r>
      </text>
    </comment>
  </commentList>
</comments>
</file>

<file path=xl/sharedStrings.xml><?xml version="1.0" encoding="utf-8"?>
<sst xmlns="http://schemas.openxmlformats.org/spreadsheetml/2006/main" count="805" uniqueCount="282">
  <si>
    <t xml:space="preserve">Ubicación </t>
  </si>
  <si>
    <t>Fecha de Adquisicion</t>
  </si>
  <si>
    <t>Fecha de Registro</t>
  </si>
  <si>
    <t>Descripcion</t>
  </si>
  <si>
    <t xml:space="preserve">Unidad de medida </t>
  </si>
  <si>
    <t xml:space="preserve">Codigo del Producto </t>
  </si>
  <si>
    <t>Tipo de ingreso</t>
  </si>
  <si>
    <t>Periodo anterior</t>
  </si>
  <si>
    <t>Periodo actual</t>
  </si>
  <si>
    <t>EXISTENCIAS</t>
  </si>
  <si>
    <t>Costo de compra</t>
  </si>
  <si>
    <t>Impuesto</t>
  </si>
  <si>
    <t>Costo con Impuesto</t>
  </si>
  <si>
    <t>Costo actual</t>
  </si>
  <si>
    <t>Costo con impuesto</t>
  </si>
  <si>
    <t>Cantidad Inicial</t>
  </si>
  <si>
    <t>Salidas</t>
  </si>
  <si>
    <t>Entradas</t>
  </si>
  <si>
    <t>Cantidad actual</t>
  </si>
  <si>
    <t>Valor sin ITBIS</t>
  </si>
  <si>
    <t>Valor con ITBIS</t>
  </si>
  <si>
    <t>2B</t>
  </si>
  <si>
    <t>31/11/2024</t>
  </si>
  <si>
    <t>Alcohol</t>
  </si>
  <si>
    <t>galones</t>
  </si>
  <si>
    <t>APPC-001</t>
  </si>
  <si>
    <t>3B</t>
  </si>
  <si>
    <t>Ambientador en spray 8 onz. (glade)</t>
  </si>
  <si>
    <t>unidad</t>
  </si>
  <si>
    <t>APPC-002</t>
  </si>
  <si>
    <t>Azucar blanca</t>
  </si>
  <si>
    <t>APPC-003</t>
  </si>
  <si>
    <t>1D-1E</t>
  </si>
  <si>
    <t>Azucar crema</t>
  </si>
  <si>
    <t>APPC-004</t>
  </si>
  <si>
    <t>1C</t>
  </si>
  <si>
    <t>Azucar edulcorante sin calorias</t>
  </si>
  <si>
    <t>cajas</t>
  </si>
  <si>
    <t>APPC-005</t>
  </si>
  <si>
    <t>Brillo para fregar</t>
  </si>
  <si>
    <t>APPC-006</t>
  </si>
  <si>
    <t>4C-4D</t>
  </si>
  <si>
    <t>Café</t>
  </si>
  <si>
    <t>APPC-007</t>
  </si>
  <si>
    <t>10E</t>
  </si>
  <si>
    <t>Cloro</t>
  </si>
  <si>
    <t>APPC-008</t>
  </si>
  <si>
    <t>Closet anti humedad</t>
  </si>
  <si>
    <t>APPC-009</t>
  </si>
  <si>
    <t>1B</t>
  </si>
  <si>
    <t>Cremora</t>
  </si>
  <si>
    <t>APPC-010</t>
  </si>
  <si>
    <t>22B-22C-22D-22E</t>
  </si>
  <si>
    <t>Cubeta con exprimidor de suape</t>
  </si>
  <si>
    <t>APPC-011</t>
  </si>
  <si>
    <t>4B</t>
  </si>
  <si>
    <t>Cucharas Plasticas</t>
  </si>
  <si>
    <t>paquete</t>
  </si>
  <si>
    <t>APPC-012</t>
  </si>
  <si>
    <t>Cuchillos Plasticos</t>
  </si>
  <si>
    <t>APPC-013</t>
  </si>
  <si>
    <t>Removedor  de manchas Klinaccion (Descalin)</t>
  </si>
  <si>
    <t>APPC-014</t>
  </si>
  <si>
    <t>P11</t>
  </si>
  <si>
    <t xml:space="preserve">Desinfectante de varias escencias </t>
  </si>
  <si>
    <t>APPC-015</t>
  </si>
  <si>
    <t>Escoba</t>
  </si>
  <si>
    <t>APPC-016</t>
  </si>
  <si>
    <t>1A</t>
  </si>
  <si>
    <t>Escobilla (inodoro)</t>
  </si>
  <si>
    <t>APPC-017</t>
  </si>
  <si>
    <t>Esponja para fregar (brillo con esponja)</t>
  </si>
  <si>
    <t>APPC-018</t>
  </si>
  <si>
    <t>Fardos de agua</t>
  </si>
  <si>
    <t>fardo</t>
  </si>
  <si>
    <t>APPC-019</t>
  </si>
  <si>
    <t>Exento</t>
  </si>
  <si>
    <t>2D</t>
  </si>
  <si>
    <t>Funda negra de baño/oficna 4gls (17x22)</t>
  </si>
  <si>
    <t>APPC-020</t>
  </si>
  <si>
    <t>3C</t>
  </si>
  <si>
    <t>Funda negra de cocina 13 gls (24x30)</t>
  </si>
  <si>
    <t>APPC-021</t>
  </si>
  <si>
    <t>3D</t>
  </si>
  <si>
    <t>Funda negra de tanque 55gls (36x50)</t>
  </si>
  <si>
    <t>APPC-022</t>
  </si>
  <si>
    <t>P21</t>
  </si>
  <si>
    <t>Goma para sacar agua</t>
  </si>
  <si>
    <t>APPC-023</t>
  </si>
  <si>
    <t>Guantes de latex</t>
  </si>
  <si>
    <t>caja</t>
  </si>
  <si>
    <t>APPC-024</t>
  </si>
  <si>
    <t>2C</t>
  </si>
  <si>
    <t>Guantes de limpieza</t>
  </si>
  <si>
    <t>APPC-025</t>
  </si>
  <si>
    <t>16D</t>
  </si>
  <si>
    <t>Jabon liquido de Fregar</t>
  </si>
  <si>
    <t>APPC-026</t>
  </si>
  <si>
    <t>P20</t>
  </si>
  <si>
    <t>Jabon liquido de mano</t>
  </si>
  <si>
    <t>APPC-027</t>
  </si>
  <si>
    <t>Dispensador de gel/jabon 1000ml TITIZ</t>
  </si>
  <si>
    <t>APPC-028</t>
  </si>
  <si>
    <t xml:space="preserve">Legia para limpieza </t>
  </si>
  <si>
    <t>APPC-029</t>
  </si>
  <si>
    <t>Limpiador de cristal</t>
  </si>
  <si>
    <t>APPC-030</t>
  </si>
  <si>
    <t>Mani entero tostado</t>
  </si>
  <si>
    <t>APPC-031</t>
  </si>
  <si>
    <t>11B</t>
  </si>
  <si>
    <t>Manitas limpias  (Gel antibacterial )</t>
  </si>
  <si>
    <t>APPC-032</t>
  </si>
  <si>
    <t>Papel aluminio</t>
  </si>
  <si>
    <t>APPC-033</t>
  </si>
  <si>
    <t>Papel adherente</t>
  </si>
  <si>
    <t>APPC-034</t>
  </si>
  <si>
    <t xml:space="preserve">Pasillo </t>
  </si>
  <si>
    <t>Papel de bano para dispensadores fardo de 12 und. (Jumbo)</t>
  </si>
  <si>
    <t>APPC-035</t>
  </si>
  <si>
    <t>Papel de bano rollos regulares (fardo de 30 und.)</t>
  </si>
  <si>
    <t>APPC-036</t>
  </si>
  <si>
    <t>Papel toalla (6/1)</t>
  </si>
  <si>
    <t>APPC-037</t>
  </si>
  <si>
    <t>11A</t>
  </si>
  <si>
    <t>Papel higienico de alta calidad con doble hoja 48/1</t>
  </si>
  <si>
    <t>APPC-038</t>
  </si>
  <si>
    <t>Recogedor de basura</t>
  </si>
  <si>
    <t>APPC-039</t>
  </si>
  <si>
    <t>Refresco de cola</t>
  </si>
  <si>
    <t>APPC-040</t>
  </si>
  <si>
    <t>Refresco de seven up</t>
  </si>
  <si>
    <t>APPC-041</t>
  </si>
  <si>
    <t>2A-3A-4A</t>
  </si>
  <si>
    <t>Servilleta cuadrada de doble hoja</t>
  </si>
  <si>
    <t>APPC-042</t>
  </si>
  <si>
    <t>Servilleta de tela</t>
  </si>
  <si>
    <t>APPC-043</t>
  </si>
  <si>
    <t>P 21</t>
  </si>
  <si>
    <t>Suape</t>
  </si>
  <si>
    <t>APPC-044</t>
  </si>
  <si>
    <t>Te frutales</t>
  </si>
  <si>
    <t>APPC-045</t>
  </si>
  <si>
    <t>Te frio</t>
  </si>
  <si>
    <t>APPC-046</t>
  </si>
  <si>
    <t>Te manzanilla</t>
  </si>
  <si>
    <t>APPC-047</t>
  </si>
  <si>
    <t>Te verde</t>
  </si>
  <si>
    <t>APPC-048</t>
  </si>
  <si>
    <t xml:space="preserve">Tenedores plasticos </t>
  </si>
  <si>
    <t>APPC-049</t>
  </si>
  <si>
    <t>Toalla para brillar copas</t>
  </si>
  <si>
    <t>APPC-050</t>
  </si>
  <si>
    <t>Toallitas humedas clorox</t>
  </si>
  <si>
    <t>APPC-051</t>
  </si>
  <si>
    <t>4D</t>
  </si>
  <si>
    <t>Toallas de cocina de microfibra</t>
  </si>
  <si>
    <t>APPC-052</t>
  </si>
  <si>
    <t>P1</t>
  </si>
  <si>
    <t>Vasitos para café</t>
  </si>
  <si>
    <t>APPC-053</t>
  </si>
  <si>
    <t>Vasos para tomar agua, tipo cono, de papel de 200</t>
  </si>
  <si>
    <t>APPC-054</t>
  </si>
  <si>
    <t>Zafacones grandes</t>
  </si>
  <si>
    <t>APPC-055</t>
  </si>
  <si>
    <t>22C</t>
  </si>
  <si>
    <t>Manguera reforzada 3/4 x100 pies con porta manguera</t>
  </si>
  <si>
    <t>APPC-056</t>
  </si>
  <si>
    <t>Plato plastico</t>
  </si>
  <si>
    <t>APPC-057</t>
  </si>
  <si>
    <t>Papel higienico de alta calidad con doble hoja SCOTT</t>
  </si>
  <si>
    <t>APPC-058</t>
  </si>
  <si>
    <t>Escoba para limpiar vidrio con palo estirable</t>
  </si>
  <si>
    <t>APPC-059</t>
  </si>
  <si>
    <t>Zafacones plasticos p/ baño con pedal</t>
  </si>
  <si>
    <t>APPC-060</t>
  </si>
  <si>
    <t>Repuesto Plug in p/ ambientador electrico</t>
  </si>
  <si>
    <t>APPC-061</t>
  </si>
  <si>
    <t>Piedra de olor p/ orinal c/ malla</t>
  </si>
  <si>
    <t>APPC-062</t>
  </si>
  <si>
    <t>Tijera de jardin</t>
  </si>
  <si>
    <t>APPC-063</t>
  </si>
  <si>
    <t>Insecticida Orion 400 ML</t>
  </si>
  <si>
    <t>APPC-064</t>
  </si>
  <si>
    <t xml:space="preserve">Rociadores circular de agua rotativo p/ jardin adaptable </t>
  </si>
  <si>
    <t>APPC-065</t>
  </si>
  <si>
    <t>21C</t>
  </si>
  <si>
    <t>Dispensador para bebidas en cristal</t>
  </si>
  <si>
    <t>APPC-066</t>
  </si>
  <si>
    <t>Juego de cuchillos de mesa 6PZS</t>
  </si>
  <si>
    <t>APPC-067</t>
  </si>
  <si>
    <t>7C</t>
  </si>
  <si>
    <t>Mascarilla desechable negras</t>
  </si>
  <si>
    <t>APPC-070</t>
  </si>
  <si>
    <t>Desinfectante en spray Lysol 19 oz</t>
  </si>
  <si>
    <r>
      <t>unidad</t>
    </r>
    <r>
      <rPr>
        <b/>
        <sz val="10"/>
        <color rgb="FF000000"/>
        <rFont val="Calibri Light"/>
        <family val="2"/>
      </rPr>
      <t xml:space="preserve"> </t>
    </r>
  </si>
  <si>
    <t>APPC-071</t>
  </si>
  <si>
    <t>21E</t>
  </si>
  <si>
    <t>Desgrasante klinaccion</t>
  </si>
  <si>
    <t>APPC-072</t>
  </si>
  <si>
    <t>Juego destornilladores 24pz. stanley</t>
  </si>
  <si>
    <t xml:space="preserve">unidad </t>
  </si>
  <si>
    <t>APPC-074</t>
  </si>
  <si>
    <t>Juego de llaves allen stanley</t>
  </si>
  <si>
    <t>APPC-075</t>
  </si>
  <si>
    <t>Juego de llaves combinadas stanley</t>
  </si>
  <si>
    <t>APPC-076</t>
  </si>
  <si>
    <t>Juego de alicates combinados</t>
  </si>
  <si>
    <t>APPC-077</t>
  </si>
  <si>
    <t>Llaves ajustable</t>
  </si>
  <si>
    <t>APPC-078</t>
  </si>
  <si>
    <t>Martillo TK</t>
  </si>
  <si>
    <t>APPC-079</t>
  </si>
  <si>
    <t>Bayetas de microfibra para cocina</t>
  </si>
  <si>
    <t>APPC-080</t>
  </si>
  <si>
    <t>Lampara Led Empot. Redom. L/Ama. 18W</t>
  </si>
  <si>
    <t>APPC-090</t>
  </si>
  <si>
    <t>Lampara Led Empot. Redom. L/Blc. 18W</t>
  </si>
  <si>
    <t>APPC-091</t>
  </si>
  <si>
    <t>P23</t>
  </si>
  <si>
    <t>Lampara Led Empot. 48W 2x2 L/Blanca</t>
  </si>
  <si>
    <t>APPC-092</t>
  </si>
  <si>
    <t>Reflector Led 100W 6500K IP65 100-220V</t>
  </si>
  <si>
    <t>APPC-093</t>
  </si>
  <si>
    <t>Mezcladora P/Lavam. Monom. Buades</t>
  </si>
  <si>
    <t>APPC-094</t>
  </si>
  <si>
    <t>Juego de taza para 12 unidades blanca 130 cl aproximado</t>
  </si>
  <si>
    <t xml:space="preserve">Unidad </t>
  </si>
  <si>
    <t>APPC-100</t>
  </si>
  <si>
    <t>Taza de 12 unidades mediana color blanco 230 cc (2)</t>
  </si>
  <si>
    <t>APPC-101</t>
  </si>
  <si>
    <t>Taza para 12 unidades blanca 80cc aproximado (2)</t>
  </si>
  <si>
    <t>APPC-102</t>
  </si>
  <si>
    <t>Azucarera de porcelana con tapa (2)</t>
  </si>
  <si>
    <t>APPC-103</t>
  </si>
  <si>
    <t>P2</t>
  </si>
  <si>
    <t>Greca de 12 tazas (2)</t>
  </si>
  <si>
    <t>APPC-107</t>
  </si>
  <si>
    <t>Platos blancos Para taza de café 12/1</t>
  </si>
  <si>
    <t>APPC-108</t>
  </si>
  <si>
    <t>APPC-109</t>
  </si>
  <si>
    <t>Plato base blanco 12/1 (2)</t>
  </si>
  <si>
    <t>APPC-110</t>
  </si>
  <si>
    <t>Cuchara de acero inoxidable 12/1 (2)</t>
  </si>
  <si>
    <t>APPC-111</t>
  </si>
  <si>
    <t>Termo de café cromado 1.8L (2)</t>
  </si>
  <si>
    <t>APPC-112</t>
  </si>
  <si>
    <t>1D-P1</t>
  </si>
  <si>
    <t>Vaso plastico no. 7 paq. 50/1</t>
  </si>
  <si>
    <t>Paquete</t>
  </si>
  <si>
    <t>APPC-068</t>
  </si>
  <si>
    <t>Plato Foam no. 9 llanos 25/1</t>
  </si>
  <si>
    <t>APPC-069</t>
  </si>
  <si>
    <t>Cepillo para limpiar rejillas</t>
  </si>
  <si>
    <t>Unidad</t>
  </si>
  <si>
    <t>APPC-073</t>
  </si>
  <si>
    <t>Lubricante multiuso WD-40 8ONZ</t>
  </si>
  <si>
    <t>APPC-083</t>
  </si>
  <si>
    <t>Preparado por:</t>
  </si>
  <si>
    <t>Revisado:</t>
  </si>
  <si>
    <t>Isael Montilla</t>
  </si>
  <si>
    <t>Pablo Guzman</t>
  </si>
  <si>
    <t>Franchesca La Paix</t>
  </si>
  <si>
    <t>Enc. de Almacen</t>
  </si>
  <si>
    <t>Enc. Servicios Generales</t>
  </si>
  <si>
    <t>Analista Financiera</t>
  </si>
  <si>
    <t>31`0</t>
  </si>
  <si>
    <t>INVENTARIO COCINA Y LIMPIEZA DEL 1 AL 31 DE ENERO 2024</t>
  </si>
  <si>
    <t>CONTEO</t>
  </si>
  <si>
    <t>1E</t>
  </si>
  <si>
    <t>4C</t>
  </si>
  <si>
    <t>16E</t>
  </si>
  <si>
    <t>1D</t>
  </si>
  <si>
    <t>11C</t>
  </si>
  <si>
    <t>15D-15E</t>
  </si>
  <si>
    <t>Jorge Emilio Cuevas</t>
  </si>
  <si>
    <t>Enc. De la Seccion Presupuestos</t>
  </si>
  <si>
    <t>INVENTARIO COCINA Y LIMPIEZA AL 31 DE MARZO 2025</t>
  </si>
  <si>
    <t>compra</t>
  </si>
  <si>
    <t>Imp.</t>
  </si>
  <si>
    <t>Costo</t>
  </si>
  <si>
    <t>Inicial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</si>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</sst>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6"/>
      <color theme="4" tint="-0.499984740745262"/>
      <name val="Aptos Narrow"/>
      <family val="2"/>
      <scheme val="minor"/>
    </font>
    <font>
      <b/>
      <sz val="8"/>
      <color theme="4" tint="-0.49998474074526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sz val="8"/>
      <color rgb="FF000000"/>
      <name val="Calibri Light"/>
      <family val="2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Calibri Light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4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left" vertical="top"/>
    </xf>
    <xf numFmtId="14" fontId="0" fillId="0" borderId="7" xfId="0" applyNumberForma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9" fontId="12" fillId="0" borderId="6" xfId="0" applyNumberFormat="1" applyFont="1" applyBorder="1" applyAlignment="1">
      <alignment horizontal="right" vertical="center" wrapText="1"/>
    </xf>
    <xf numFmtId="2" fontId="12" fillId="0" borderId="6" xfId="0" applyNumberFormat="1" applyFont="1" applyBorder="1" applyAlignment="1">
      <alignment horizontal="right" vertical="center" wrapText="1"/>
    </xf>
    <xf numFmtId="2" fontId="13" fillId="0" borderId="6" xfId="0" applyNumberFormat="1" applyFont="1" applyBorder="1" applyAlignment="1">
      <alignment horizontal="right" vertical="center" wrapText="1"/>
    </xf>
    <xf numFmtId="39" fontId="13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 wrapText="1"/>
    </xf>
    <xf numFmtId="9" fontId="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5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39" fontId="0" fillId="0" borderId="6" xfId="0" applyNumberFormat="1" applyBorder="1" applyAlignment="1">
      <alignment horizontal="right" vertical="center"/>
    </xf>
    <xf numFmtId="39" fontId="16" fillId="0" borderId="6" xfId="0" applyNumberFormat="1" applyFont="1" applyBorder="1" applyAlignment="1">
      <alignment horizontal="right" vertical="center"/>
    </xf>
    <xf numFmtId="39" fontId="13" fillId="0" borderId="6" xfId="0" applyNumberFormat="1" applyFont="1" applyBorder="1" applyAlignment="1">
      <alignment horizontal="right" vertical="center"/>
    </xf>
    <xf numFmtId="9" fontId="0" fillId="0" borderId="6" xfId="0" applyNumberForma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top"/>
    </xf>
    <xf numFmtId="39" fontId="0" fillId="0" borderId="0" xfId="0" applyNumberFormat="1" applyAlignment="1">
      <alignment horizontal="right" vertical="center"/>
    </xf>
    <xf numFmtId="2" fontId="12" fillId="0" borderId="0" xfId="0" applyNumberFormat="1" applyFont="1" applyAlignment="1">
      <alignment horizontal="right" vertical="center" wrapText="1"/>
    </xf>
    <xf numFmtId="39" fontId="17" fillId="0" borderId="0" xfId="0" applyNumberFormat="1" applyFont="1" applyAlignment="1">
      <alignment horizontal="right" vertical="center"/>
    </xf>
    <xf numFmtId="39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39" fontId="12" fillId="0" borderId="0" xfId="0" applyNumberFormat="1" applyFont="1" applyAlignment="1">
      <alignment horizontal="right" vertical="center" wrapText="1"/>
    </xf>
    <xf numFmtId="39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3" borderId="0" xfId="0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44" fontId="0" fillId="0" borderId="0" xfId="0" applyNumberFormat="1"/>
    <xf numFmtId="39" fontId="0" fillId="0" borderId="0" xfId="0" applyNumberFormat="1"/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10" fillId="3" borderId="6" xfId="0" applyFont="1" applyFill="1" applyBorder="1" applyAlignment="1">
      <alignment horizontal="left" vertical="center" wrapText="1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39" fontId="12" fillId="0" borderId="22" xfId="0" applyNumberFormat="1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19" xfId="0" applyBorder="1"/>
    <xf numFmtId="0" fontId="1" fillId="2" borderId="6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108</xdr:row>
      <xdr:rowOff>123825</xdr:rowOff>
    </xdr:from>
    <xdr:to>
      <xdr:col>5</xdr:col>
      <xdr:colOff>114300</xdr:colOff>
      <xdr:row>111</xdr:row>
      <xdr:rowOff>28789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EC273D-DEB5-47C7-A447-9A39EC5DF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16430625"/>
          <a:ext cx="2695575" cy="476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106</xdr:row>
      <xdr:rowOff>95250</xdr:rowOff>
    </xdr:from>
    <xdr:to>
      <xdr:col>17</xdr:col>
      <xdr:colOff>1454797</xdr:colOff>
      <xdr:row>112</xdr:row>
      <xdr:rowOff>24644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FCC198-9263-4C17-A05D-F4A7EC2B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5700" y="16011525"/>
          <a:ext cx="1454797" cy="107239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110</xdr:row>
      <xdr:rowOff>9525</xdr:rowOff>
    </xdr:from>
    <xdr:to>
      <xdr:col>19</xdr:col>
      <xdr:colOff>1090542</xdr:colOff>
      <xdr:row>119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1A9EE2-FE8B-4B57-B78C-B3C5D5B67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16697325"/>
          <a:ext cx="2633592" cy="1857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414337</xdr:colOff>
      <xdr:row>0</xdr:row>
      <xdr:rowOff>85725</xdr:rowOff>
    </xdr:from>
    <xdr:to>
      <xdr:col>9</xdr:col>
      <xdr:colOff>385762</xdr:colOff>
      <xdr:row>5</xdr:row>
      <xdr:rowOff>91614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ACD9DE-BCE0-4E33-BD8F-BB7A4A6FE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512" y="85725"/>
          <a:ext cx="1847850" cy="958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0E00-8D8B-4F28-AB96-380C5BBC949B}">
  <dimension ref="B5:T120"/>
  <sheetViews>
    <sheetView workbookViewId="0">
      <selection activeCell="W9" sqref="W9"/>
    </sheetView>
  </sheetViews>
  <sheetFormatPr baseColWidth="10" defaultRowHeight="15" x14ac:dyDescent="0.25"/>
  <cols>
    <col min="2" max="2" width="23.85546875" customWidth="1"/>
    <col min="3" max="3" width="0.140625" customWidth="1"/>
    <col min="4" max="4" width="4.7109375" hidden="1" customWidth="1"/>
    <col min="5" max="5" width="38.7109375" customWidth="1"/>
    <col min="6" max="6" width="12.7109375" customWidth="1"/>
    <col min="7" max="8" width="6.7109375" hidden="1" customWidth="1"/>
    <col min="9" max="9" width="6" hidden="1" customWidth="1"/>
    <col min="10" max="10" width="4.28515625" hidden="1" customWidth="1"/>
    <col min="11" max="11" width="7.5703125" hidden="1" customWidth="1"/>
    <col min="12" max="12" width="4" hidden="1" customWidth="1"/>
    <col min="13" max="13" width="7.5703125" hidden="1" customWidth="1"/>
    <col min="14" max="14" width="8.140625" hidden="1" customWidth="1"/>
    <col min="15" max="15" width="7.42578125" hidden="1" customWidth="1"/>
    <col min="16" max="16" width="3.42578125" hidden="1" customWidth="1"/>
    <col min="17" max="17" width="3.5703125" hidden="1" customWidth="1"/>
    <col min="18" max="18" width="23.140625" customWidth="1"/>
    <col min="19" max="19" width="11.42578125" hidden="1" customWidth="1"/>
    <col min="20" max="20" width="16.42578125" customWidth="1"/>
  </cols>
  <sheetData>
    <row r="5" spans="2:20" ht="18.75" x14ac:dyDescent="0.25">
      <c r="C5" s="75" t="s">
        <v>266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2:20" ht="21" x14ac:dyDescent="0.35">
      <c r="C6" s="4"/>
      <c r="D6" s="4"/>
      <c r="E6" s="5"/>
      <c r="F6" s="5"/>
      <c r="G6" s="4"/>
      <c r="H6" s="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2:20" x14ac:dyDescent="0.25">
      <c r="B7" s="76" t="s">
        <v>0</v>
      </c>
      <c r="C7" s="76" t="s">
        <v>1</v>
      </c>
      <c r="D7" s="76" t="s">
        <v>2</v>
      </c>
      <c r="E7" s="76" t="s">
        <v>3</v>
      </c>
      <c r="F7" s="77" t="s">
        <v>4</v>
      </c>
      <c r="G7" s="76" t="s">
        <v>5</v>
      </c>
      <c r="H7" s="77" t="s">
        <v>6</v>
      </c>
      <c r="I7" s="74" t="s">
        <v>7</v>
      </c>
      <c r="J7" s="74"/>
      <c r="K7" s="74"/>
      <c r="L7" s="74" t="s">
        <v>8</v>
      </c>
      <c r="M7" s="74"/>
      <c r="N7" s="74"/>
      <c r="O7" s="74" t="s">
        <v>9</v>
      </c>
      <c r="P7" s="74"/>
      <c r="Q7" s="74"/>
      <c r="R7" s="74"/>
      <c r="S7" s="74"/>
      <c r="T7" s="74"/>
    </row>
    <row r="8" spans="2:20" ht="63" x14ac:dyDescent="0.25">
      <c r="B8" s="76"/>
      <c r="C8" s="76"/>
      <c r="D8" s="76"/>
      <c r="E8" s="76"/>
      <c r="F8" s="77"/>
      <c r="G8" s="76"/>
      <c r="H8" s="77"/>
      <c r="I8" s="61" t="s">
        <v>10</v>
      </c>
      <c r="J8" s="62" t="s">
        <v>11</v>
      </c>
      <c r="K8" s="61" t="s">
        <v>12</v>
      </c>
      <c r="L8" s="61" t="s">
        <v>13</v>
      </c>
      <c r="M8" s="61" t="s">
        <v>11</v>
      </c>
      <c r="N8" s="61" t="s">
        <v>14</v>
      </c>
      <c r="O8" s="61" t="s">
        <v>15</v>
      </c>
      <c r="P8" s="61" t="s">
        <v>16</v>
      </c>
      <c r="Q8" s="61" t="s">
        <v>17</v>
      </c>
      <c r="R8" s="61" t="s">
        <v>18</v>
      </c>
      <c r="S8" s="61" t="s">
        <v>19</v>
      </c>
      <c r="T8" s="61" t="s">
        <v>267</v>
      </c>
    </row>
    <row r="9" spans="2:20" ht="24.75" customHeight="1" x14ac:dyDescent="0.25">
      <c r="B9" s="10" t="s">
        <v>21</v>
      </c>
      <c r="C9" s="11">
        <v>45594</v>
      </c>
      <c r="D9" s="11" t="s">
        <v>22</v>
      </c>
      <c r="E9" s="13" t="s">
        <v>23</v>
      </c>
      <c r="F9" s="14" t="s">
        <v>24</v>
      </c>
      <c r="G9" s="10" t="s">
        <v>25</v>
      </c>
      <c r="H9" s="15"/>
      <c r="I9" s="16">
        <v>350</v>
      </c>
      <c r="J9" s="17">
        <f>+I9*18%</f>
        <v>63</v>
      </c>
      <c r="K9" s="18">
        <f>+I9+J9</f>
        <v>413</v>
      </c>
      <c r="L9" s="19">
        <v>370</v>
      </c>
      <c r="M9" s="19">
        <f>+L9*18%</f>
        <v>66.599999999999994</v>
      </c>
      <c r="N9" s="19">
        <f t="shared" ref="N9:N72" si="0">+L9+M9</f>
        <v>436.6</v>
      </c>
      <c r="O9" s="20">
        <v>12</v>
      </c>
      <c r="P9" s="21">
        <v>1</v>
      </c>
      <c r="Q9" s="22">
        <v>0</v>
      </c>
      <c r="R9" s="22">
        <f t="shared" ref="R9:R66" si="1">+O9-P9+Q9</f>
        <v>11</v>
      </c>
      <c r="S9" s="16">
        <f t="shared" ref="S9:S72" si="2">+L9*R9</f>
        <v>4070</v>
      </c>
      <c r="T9" s="16"/>
    </row>
    <row r="10" spans="2:20" ht="24.75" customHeight="1" x14ac:dyDescent="0.25">
      <c r="B10" s="10" t="s">
        <v>26</v>
      </c>
      <c r="C10" s="24"/>
      <c r="D10" s="25"/>
      <c r="E10" s="13" t="s">
        <v>27</v>
      </c>
      <c r="F10" s="14" t="s">
        <v>28</v>
      </c>
      <c r="G10" s="10" t="s">
        <v>29</v>
      </c>
      <c r="H10" s="26"/>
      <c r="I10" s="16">
        <v>99.58</v>
      </c>
      <c r="J10" s="17">
        <f>+I10*18%</f>
        <v>17.924399999999999</v>
      </c>
      <c r="K10" s="18">
        <f>+I10+J10</f>
        <v>117.5044</v>
      </c>
      <c r="L10" s="19">
        <v>99.58</v>
      </c>
      <c r="M10" s="19">
        <f>+L10*18%</f>
        <v>17.924399999999999</v>
      </c>
      <c r="N10" s="19">
        <f t="shared" si="0"/>
        <v>117.5044</v>
      </c>
      <c r="O10" s="20">
        <v>18</v>
      </c>
      <c r="P10" s="21">
        <v>3</v>
      </c>
      <c r="Q10" s="22">
        <v>0</v>
      </c>
      <c r="R10" s="22">
        <f t="shared" si="1"/>
        <v>15</v>
      </c>
      <c r="S10" s="16">
        <f t="shared" si="2"/>
        <v>1493.7</v>
      </c>
      <c r="T10" s="16"/>
    </row>
    <row r="11" spans="2:20" ht="25.5" customHeight="1" x14ac:dyDescent="0.25">
      <c r="B11" s="10"/>
      <c r="C11" s="11">
        <v>45275</v>
      </c>
      <c r="D11" s="11">
        <v>45278</v>
      </c>
      <c r="E11" s="13" t="s">
        <v>30</v>
      </c>
      <c r="F11" s="14" t="s">
        <v>28</v>
      </c>
      <c r="G11" s="10" t="s">
        <v>31</v>
      </c>
      <c r="H11" s="27">
        <v>0.16</v>
      </c>
      <c r="I11" s="16">
        <v>164</v>
      </c>
      <c r="J11" s="17">
        <f>+I11*16%</f>
        <v>26.240000000000002</v>
      </c>
      <c r="K11" s="18">
        <f t="shared" ref="K11:K74" si="3">+I11+J11</f>
        <v>190.24</v>
      </c>
      <c r="L11" s="19">
        <v>164</v>
      </c>
      <c r="M11" s="19">
        <f>+L11*16%</f>
        <v>26.240000000000002</v>
      </c>
      <c r="N11" s="19">
        <f t="shared" si="0"/>
        <v>190.24</v>
      </c>
      <c r="O11" s="20">
        <v>0</v>
      </c>
      <c r="P11" s="21">
        <v>0</v>
      </c>
      <c r="Q11" s="22">
        <v>0</v>
      </c>
      <c r="R11" s="22">
        <f t="shared" si="1"/>
        <v>0</v>
      </c>
      <c r="S11" s="16">
        <f t="shared" si="2"/>
        <v>0</v>
      </c>
      <c r="T11" s="16"/>
    </row>
    <row r="12" spans="2:20" ht="24.75" customHeight="1" x14ac:dyDescent="0.25">
      <c r="B12" s="10" t="s">
        <v>32</v>
      </c>
      <c r="C12" s="11">
        <v>45594</v>
      </c>
      <c r="D12" s="11" t="s">
        <v>22</v>
      </c>
      <c r="E12" s="13" t="s">
        <v>33</v>
      </c>
      <c r="F12" s="14" t="s">
        <v>28</v>
      </c>
      <c r="G12" s="10" t="s">
        <v>34</v>
      </c>
      <c r="H12" s="27">
        <v>0.18</v>
      </c>
      <c r="I12" s="16">
        <v>175</v>
      </c>
      <c r="J12" s="17">
        <f>+I12*16%</f>
        <v>28</v>
      </c>
      <c r="K12" s="18">
        <f t="shared" si="3"/>
        <v>203</v>
      </c>
      <c r="L12" s="19">
        <v>147.5</v>
      </c>
      <c r="M12" s="19">
        <f>+L12*16%</f>
        <v>23.6</v>
      </c>
      <c r="N12" s="19">
        <f t="shared" si="0"/>
        <v>171.1</v>
      </c>
      <c r="O12" s="20">
        <v>34</v>
      </c>
      <c r="P12" s="21">
        <v>13</v>
      </c>
      <c r="Q12" s="22">
        <v>0</v>
      </c>
      <c r="R12" s="22">
        <f t="shared" si="1"/>
        <v>21</v>
      </c>
      <c r="S12" s="16">
        <f t="shared" si="2"/>
        <v>3097.5</v>
      </c>
      <c r="T12" s="16"/>
    </row>
    <row r="13" spans="2:20" ht="24" customHeight="1" x14ac:dyDescent="0.25">
      <c r="B13" s="10" t="s">
        <v>265</v>
      </c>
      <c r="C13" s="11">
        <v>45594</v>
      </c>
      <c r="D13" s="11" t="s">
        <v>22</v>
      </c>
      <c r="E13" s="13" t="s">
        <v>36</v>
      </c>
      <c r="F13" s="14" t="s">
        <v>37</v>
      </c>
      <c r="G13" s="10" t="s">
        <v>38</v>
      </c>
      <c r="H13" s="26"/>
      <c r="I13" s="16">
        <v>365.03</v>
      </c>
      <c r="J13" s="17">
        <f>+I13*18%</f>
        <v>65.705399999999997</v>
      </c>
      <c r="K13" s="18">
        <f t="shared" si="3"/>
        <v>430.73539999999997</v>
      </c>
      <c r="L13" s="19">
        <v>365.03</v>
      </c>
      <c r="M13" s="19">
        <f>+L13*18%</f>
        <v>65.705399999999997</v>
      </c>
      <c r="N13" s="19">
        <f t="shared" si="0"/>
        <v>430.73539999999997</v>
      </c>
      <c r="O13" s="20">
        <v>31</v>
      </c>
      <c r="P13" s="21">
        <v>3</v>
      </c>
      <c r="Q13" s="22">
        <v>0</v>
      </c>
      <c r="R13" s="22">
        <f t="shared" si="1"/>
        <v>28</v>
      </c>
      <c r="S13" s="16">
        <f t="shared" si="2"/>
        <v>10220.84</v>
      </c>
      <c r="T13" s="16"/>
    </row>
    <row r="14" spans="2:20" ht="22.5" customHeight="1" x14ac:dyDescent="0.25">
      <c r="B14" s="10" t="s">
        <v>26</v>
      </c>
      <c r="C14" s="11">
        <v>45469</v>
      </c>
      <c r="D14" s="11">
        <v>45472</v>
      </c>
      <c r="E14" s="28" t="s">
        <v>39</v>
      </c>
      <c r="F14" s="29" t="s">
        <v>28</v>
      </c>
      <c r="G14" s="10" t="s">
        <v>40</v>
      </c>
      <c r="H14" s="30"/>
      <c r="I14" s="16">
        <v>0</v>
      </c>
      <c r="J14" s="17">
        <f>+I14*18%</f>
        <v>0</v>
      </c>
      <c r="K14" s="18">
        <f t="shared" si="3"/>
        <v>0</v>
      </c>
      <c r="L14" s="19">
        <v>15</v>
      </c>
      <c r="M14" s="19">
        <f>+L14*18%</f>
        <v>2.6999999999999997</v>
      </c>
      <c r="N14" s="19">
        <f t="shared" si="0"/>
        <v>17.7</v>
      </c>
      <c r="O14" s="20">
        <v>18</v>
      </c>
      <c r="P14" s="21">
        <v>2</v>
      </c>
      <c r="Q14" s="22">
        <v>0</v>
      </c>
      <c r="R14" s="22">
        <f t="shared" si="1"/>
        <v>16</v>
      </c>
      <c r="S14" s="16">
        <f t="shared" si="2"/>
        <v>240</v>
      </c>
      <c r="T14" s="16"/>
    </row>
    <row r="15" spans="2:20" ht="20.25" customHeight="1" x14ac:dyDescent="0.25">
      <c r="B15" s="10" t="s">
        <v>41</v>
      </c>
      <c r="C15" s="11">
        <v>45594</v>
      </c>
      <c r="D15" s="11" t="s">
        <v>22</v>
      </c>
      <c r="E15" s="13" t="s">
        <v>42</v>
      </c>
      <c r="F15" s="14" t="s">
        <v>28</v>
      </c>
      <c r="G15" s="10" t="s">
        <v>43</v>
      </c>
      <c r="H15" s="27">
        <v>0.16</v>
      </c>
      <c r="I15" s="16">
        <v>258.62</v>
      </c>
      <c r="J15" s="17">
        <f>+I15*16%</f>
        <v>41.379200000000004</v>
      </c>
      <c r="K15" s="18">
        <f t="shared" si="3"/>
        <v>299.99920000000003</v>
      </c>
      <c r="L15" s="19">
        <v>254.315</v>
      </c>
      <c r="M15" s="19">
        <f>+L15*16%</f>
        <v>40.690400000000004</v>
      </c>
      <c r="N15" s="19">
        <f t="shared" si="0"/>
        <v>295.00540000000001</v>
      </c>
      <c r="O15" s="20">
        <v>136</v>
      </c>
      <c r="P15" s="21">
        <v>43</v>
      </c>
      <c r="Q15" s="22">
        <v>0</v>
      </c>
      <c r="R15" s="22">
        <f t="shared" si="1"/>
        <v>93</v>
      </c>
      <c r="S15" s="16">
        <f t="shared" si="2"/>
        <v>23651.294999999998</v>
      </c>
      <c r="T15" s="16"/>
    </row>
    <row r="16" spans="2:20" ht="25.5" x14ac:dyDescent="0.25">
      <c r="B16" s="10" t="s">
        <v>44</v>
      </c>
      <c r="C16" s="11">
        <v>45594</v>
      </c>
      <c r="D16" s="11" t="s">
        <v>22</v>
      </c>
      <c r="E16" s="13" t="s">
        <v>45</v>
      </c>
      <c r="F16" s="14" t="s">
        <v>24</v>
      </c>
      <c r="G16" s="10" t="s">
        <v>46</v>
      </c>
      <c r="H16" s="30"/>
      <c r="I16" s="16">
        <v>57</v>
      </c>
      <c r="J16" s="17">
        <f t="shared" ref="J16:J26" si="4">+I16*18%</f>
        <v>10.26</v>
      </c>
      <c r="K16" s="18">
        <f t="shared" si="3"/>
        <v>67.260000000000005</v>
      </c>
      <c r="L16" s="19">
        <v>51.95</v>
      </c>
      <c r="M16" s="19">
        <f t="shared" ref="M16:M26" si="5">+L16*18%</f>
        <v>9.3510000000000009</v>
      </c>
      <c r="N16" s="19">
        <f t="shared" si="0"/>
        <v>61.301000000000002</v>
      </c>
      <c r="O16" s="20">
        <v>26</v>
      </c>
      <c r="P16" s="21">
        <v>4</v>
      </c>
      <c r="Q16" s="22">
        <v>0</v>
      </c>
      <c r="R16" s="22">
        <f t="shared" si="1"/>
        <v>22</v>
      </c>
      <c r="S16" s="16">
        <f t="shared" si="2"/>
        <v>1142.9000000000001</v>
      </c>
      <c r="T16" s="16"/>
    </row>
    <row r="17" spans="2:20" ht="25.5" x14ac:dyDescent="0.25">
      <c r="B17" s="10"/>
      <c r="C17" s="11"/>
      <c r="D17" s="11"/>
      <c r="E17" s="13" t="s">
        <v>47</v>
      </c>
      <c r="F17" s="14" t="s">
        <v>28</v>
      </c>
      <c r="G17" s="10" t="s">
        <v>48</v>
      </c>
      <c r="H17" s="30"/>
      <c r="I17" s="16">
        <v>0</v>
      </c>
      <c r="J17" s="17">
        <f t="shared" si="4"/>
        <v>0</v>
      </c>
      <c r="K17" s="18">
        <f t="shared" si="3"/>
        <v>0</v>
      </c>
      <c r="L17" s="19">
        <v>0</v>
      </c>
      <c r="M17" s="19">
        <f t="shared" si="5"/>
        <v>0</v>
      </c>
      <c r="N17" s="19">
        <f t="shared" si="0"/>
        <v>0</v>
      </c>
      <c r="O17" s="20">
        <v>0</v>
      </c>
      <c r="P17" s="21">
        <v>0</v>
      </c>
      <c r="Q17" s="22">
        <v>0</v>
      </c>
      <c r="R17" s="22">
        <f t="shared" si="1"/>
        <v>0</v>
      </c>
      <c r="S17" s="16">
        <f t="shared" si="2"/>
        <v>0</v>
      </c>
      <c r="T17" s="16"/>
    </row>
    <row r="18" spans="2:20" ht="25.5" x14ac:dyDescent="0.25">
      <c r="B18" s="10" t="s">
        <v>49</v>
      </c>
      <c r="C18" s="11">
        <v>45594</v>
      </c>
      <c r="D18" s="11" t="s">
        <v>22</v>
      </c>
      <c r="E18" s="13" t="s">
        <v>50</v>
      </c>
      <c r="F18" s="14" t="s">
        <v>28</v>
      </c>
      <c r="G18" s="10" t="s">
        <v>51</v>
      </c>
      <c r="H18" s="30"/>
      <c r="I18" s="16">
        <v>182.21</v>
      </c>
      <c r="J18" s="17">
        <f t="shared" si="4"/>
        <v>32.797800000000002</v>
      </c>
      <c r="K18" s="18">
        <f t="shared" si="3"/>
        <v>215.0078</v>
      </c>
      <c r="L18" s="19">
        <v>250</v>
      </c>
      <c r="M18" s="19">
        <f t="shared" si="5"/>
        <v>45</v>
      </c>
      <c r="N18" s="19">
        <f t="shared" si="0"/>
        <v>295</v>
      </c>
      <c r="O18" s="20">
        <v>42</v>
      </c>
      <c r="P18" s="21">
        <v>7</v>
      </c>
      <c r="Q18" s="22">
        <v>0</v>
      </c>
      <c r="R18" s="22">
        <f t="shared" si="1"/>
        <v>35</v>
      </c>
      <c r="S18" s="16">
        <f t="shared" si="2"/>
        <v>8750</v>
      </c>
      <c r="T18" s="16"/>
    </row>
    <row r="19" spans="2:20" ht="25.5" x14ac:dyDescent="0.25">
      <c r="B19" s="10" t="s">
        <v>52</v>
      </c>
      <c r="C19" s="11">
        <v>45156</v>
      </c>
      <c r="D19" s="11">
        <v>45161</v>
      </c>
      <c r="E19" s="13" t="s">
        <v>53</v>
      </c>
      <c r="F19" s="14" t="s">
        <v>28</v>
      </c>
      <c r="G19" s="10" t="s">
        <v>54</v>
      </c>
      <c r="H19" s="30"/>
      <c r="I19" s="16">
        <v>3850</v>
      </c>
      <c r="J19" s="17">
        <f t="shared" si="4"/>
        <v>693</v>
      </c>
      <c r="K19" s="18">
        <f t="shared" si="3"/>
        <v>4543</v>
      </c>
      <c r="L19" s="19">
        <v>3850</v>
      </c>
      <c r="M19" s="19">
        <f t="shared" si="5"/>
        <v>693</v>
      </c>
      <c r="N19" s="19">
        <f t="shared" si="0"/>
        <v>4543</v>
      </c>
      <c r="O19" s="20">
        <v>12</v>
      </c>
      <c r="P19" s="21">
        <v>0</v>
      </c>
      <c r="Q19" s="22">
        <v>0</v>
      </c>
      <c r="R19" s="22">
        <f t="shared" si="1"/>
        <v>12</v>
      </c>
      <c r="S19" s="16">
        <f t="shared" si="2"/>
        <v>46200</v>
      </c>
      <c r="T19" s="16"/>
    </row>
    <row r="20" spans="2:20" ht="25.5" x14ac:dyDescent="0.25">
      <c r="B20" s="10" t="s">
        <v>55</v>
      </c>
      <c r="C20" s="11">
        <v>45594</v>
      </c>
      <c r="D20" s="11" t="s">
        <v>22</v>
      </c>
      <c r="E20" s="28" t="s">
        <v>56</v>
      </c>
      <c r="F20" s="29" t="s">
        <v>57</v>
      </c>
      <c r="G20" s="10" t="s">
        <v>58</v>
      </c>
      <c r="H20" s="30"/>
      <c r="I20" s="16">
        <v>15.25</v>
      </c>
      <c r="J20" s="17">
        <f t="shared" si="4"/>
        <v>2.7450000000000001</v>
      </c>
      <c r="K20" s="18">
        <f t="shared" si="3"/>
        <v>17.995000000000001</v>
      </c>
      <c r="L20" s="19">
        <v>15.25</v>
      </c>
      <c r="M20" s="19">
        <f t="shared" si="5"/>
        <v>2.7450000000000001</v>
      </c>
      <c r="N20" s="19">
        <f t="shared" si="0"/>
        <v>17.995000000000001</v>
      </c>
      <c r="O20" s="31">
        <v>72</v>
      </c>
      <c r="P20" s="21">
        <v>8</v>
      </c>
      <c r="Q20" s="22">
        <v>0</v>
      </c>
      <c r="R20" s="32">
        <f t="shared" si="1"/>
        <v>64</v>
      </c>
      <c r="S20" s="16">
        <f t="shared" si="2"/>
        <v>976</v>
      </c>
      <c r="T20" s="16"/>
    </row>
    <row r="21" spans="2:20" ht="25.5" x14ac:dyDescent="0.25">
      <c r="B21" s="10"/>
      <c r="C21" s="24"/>
      <c r="D21" s="24"/>
      <c r="E21" s="28" t="s">
        <v>59</v>
      </c>
      <c r="F21" s="29" t="s">
        <v>57</v>
      </c>
      <c r="G21" s="10" t="s">
        <v>60</v>
      </c>
      <c r="H21" s="30"/>
      <c r="I21" s="16">
        <v>0</v>
      </c>
      <c r="J21" s="17">
        <f t="shared" si="4"/>
        <v>0</v>
      </c>
      <c r="K21" s="18">
        <f>+I21+J21</f>
        <v>0</v>
      </c>
      <c r="L21" s="19">
        <v>0</v>
      </c>
      <c r="M21" s="19">
        <f t="shared" si="5"/>
        <v>0</v>
      </c>
      <c r="N21" s="19">
        <f t="shared" si="0"/>
        <v>0</v>
      </c>
      <c r="O21" s="31">
        <v>0</v>
      </c>
      <c r="P21" s="21">
        <v>0</v>
      </c>
      <c r="Q21" s="22">
        <v>0</v>
      </c>
      <c r="R21" s="32">
        <f t="shared" si="1"/>
        <v>0</v>
      </c>
      <c r="S21" s="16">
        <f t="shared" si="2"/>
        <v>0</v>
      </c>
      <c r="T21" s="16"/>
    </row>
    <row r="22" spans="2:20" ht="25.5" x14ac:dyDescent="0.25">
      <c r="B22" s="10"/>
      <c r="C22" s="11">
        <v>45026</v>
      </c>
      <c r="D22" s="11">
        <v>45036</v>
      </c>
      <c r="E22" s="13" t="s">
        <v>61</v>
      </c>
      <c r="F22" s="14" t="s">
        <v>24</v>
      </c>
      <c r="G22" s="10" t="s">
        <v>62</v>
      </c>
      <c r="H22" s="30"/>
      <c r="I22" s="16">
        <v>210</v>
      </c>
      <c r="J22" s="17">
        <f t="shared" si="4"/>
        <v>37.799999999999997</v>
      </c>
      <c r="K22" s="18">
        <f t="shared" si="3"/>
        <v>247.8</v>
      </c>
      <c r="L22" s="19">
        <v>210</v>
      </c>
      <c r="M22" s="19">
        <f t="shared" si="5"/>
        <v>37.799999999999997</v>
      </c>
      <c r="N22" s="19">
        <f t="shared" si="0"/>
        <v>247.8</v>
      </c>
      <c r="O22" s="20">
        <v>0</v>
      </c>
      <c r="P22" s="21">
        <v>0</v>
      </c>
      <c r="Q22" s="22">
        <v>0</v>
      </c>
      <c r="R22" s="32">
        <f t="shared" si="1"/>
        <v>0</v>
      </c>
      <c r="S22" s="16">
        <f t="shared" si="2"/>
        <v>0</v>
      </c>
      <c r="T22" s="16"/>
    </row>
    <row r="23" spans="2:20" ht="25.5" x14ac:dyDescent="0.25">
      <c r="B23" s="10" t="s">
        <v>63</v>
      </c>
      <c r="C23" s="11">
        <v>45594</v>
      </c>
      <c r="D23" s="11" t="s">
        <v>22</v>
      </c>
      <c r="E23" s="13" t="s">
        <v>64</v>
      </c>
      <c r="F23" s="14" t="s">
        <v>24</v>
      </c>
      <c r="G23" s="10" t="s">
        <v>65</v>
      </c>
      <c r="H23" s="30"/>
      <c r="I23" s="16">
        <v>72</v>
      </c>
      <c r="J23" s="17">
        <f t="shared" si="4"/>
        <v>12.959999999999999</v>
      </c>
      <c r="K23" s="18">
        <f t="shared" si="3"/>
        <v>84.96</v>
      </c>
      <c r="L23" s="19">
        <v>75</v>
      </c>
      <c r="M23" s="19">
        <f t="shared" si="5"/>
        <v>13.5</v>
      </c>
      <c r="N23" s="19">
        <f t="shared" si="0"/>
        <v>88.5</v>
      </c>
      <c r="O23" s="20">
        <v>20</v>
      </c>
      <c r="P23" s="21">
        <v>5</v>
      </c>
      <c r="Q23" s="22">
        <v>0</v>
      </c>
      <c r="R23" s="22">
        <f t="shared" si="1"/>
        <v>15</v>
      </c>
      <c r="S23" s="16">
        <f t="shared" si="2"/>
        <v>1125</v>
      </c>
      <c r="T23" s="16"/>
    </row>
    <row r="24" spans="2:20" ht="25.5" x14ac:dyDescent="0.25">
      <c r="B24" s="10" t="s">
        <v>21</v>
      </c>
      <c r="C24" s="11">
        <v>44882</v>
      </c>
      <c r="D24" s="11">
        <v>44886</v>
      </c>
      <c r="E24" s="13" t="s">
        <v>66</v>
      </c>
      <c r="F24" s="14" t="s">
        <v>28</v>
      </c>
      <c r="G24" s="10" t="s">
        <v>67</v>
      </c>
      <c r="H24" s="30"/>
      <c r="I24" s="16">
        <v>124</v>
      </c>
      <c r="J24" s="17">
        <f t="shared" si="4"/>
        <v>22.32</v>
      </c>
      <c r="K24" s="18">
        <f t="shared" si="3"/>
        <v>146.32</v>
      </c>
      <c r="L24" s="19">
        <v>124</v>
      </c>
      <c r="M24" s="19">
        <f t="shared" si="5"/>
        <v>22.32</v>
      </c>
      <c r="N24" s="19">
        <f t="shared" si="0"/>
        <v>146.32</v>
      </c>
      <c r="O24" s="20">
        <v>11</v>
      </c>
      <c r="P24" s="21">
        <v>0</v>
      </c>
      <c r="Q24" s="22">
        <v>0</v>
      </c>
      <c r="R24" s="32">
        <f t="shared" si="1"/>
        <v>11</v>
      </c>
      <c r="S24" s="16">
        <f t="shared" si="2"/>
        <v>1364</v>
      </c>
      <c r="T24" s="16"/>
    </row>
    <row r="25" spans="2:20" ht="25.5" x14ac:dyDescent="0.25">
      <c r="B25" s="10" t="s">
        <v>68</v>
      </c>
      <c r="C25" s="11">
        <v>45275</v>
      </c>
      <c r="D25" s="11">
        <v>45278</v>
      </c>
      <c r="E25" s="13" t="s">
        <v>69</v>
      </c>
      <c r="F25" s="14" t="s">
        <v>28</v>
      </c>
      <c r="G25" s="10" t="s">
        <v>70</v>
      </c>
      <c r="H25" s="30"/>
      <c r="I25" s="16">
        <v>145</v>
      </c>
      <c r="J25" s="17">
        <f t="shared" si="4"/>
        <v>26.099999999999998</v>
      </c>
      <c r="K25" s="18">
        <f t="shared" si="3"/>
        <v>171.1</v>
      </c>
      <c r="L25" s="19">
        <v>145</v>
      </c>
      <c r="M25" s="19">
        <f t="shared" si="5"/>
        <v>26.099999999999998</v>
      </c>
      <c r="N25" s="19">
        <f t="shared" si="0"/>
        <v>171.1</v>
      </c>
      <c r="O25" s="20">
        <v>20</v>
      </c>
      <c r="P25" s="21">
        <v>0</v>
      </c>
      <c r="Q25" s="22">
        <v>0</v>
      </c>
      <c r="R25" s="32">
        <f t="shared" si="1"/>
        <v>20</v>
      </c>
      <c r="S25" s="16">
        <f t="shared" si="2"/>
        <v>2900</v>
      </c>
      <c r="T25" s="16"/>
    </row>
    <row r="26" spans="2:20" ht="25.5" x14ac:dyDescent="0.25">
      <c r="B26" s="10" t="s">
        <v>26</v>
      </c>
      <c r="C26" s="11">
        <v>45594</v>
      </c>
      <c r="D26" s="11" t="s">
        <v>22</v>
      </c>
      <c r="E26" s="13" t="s">
        <v>71</v>
      </c>
      <c r="F26" s="14" t="s">
        <v>28</v>
      </c>
      <c r="G26" s="10" t="s">
        <v>72</v>
      </c>
      <c r="H26" s="30"/>
      <c r="I26" s="16">
        <v>18</v>
      </c>
      <c r="J26" s="17">
        <f t="shared" si="4"/>
        <v>3.2399999999999998</v>
      </c>
      <c r="K26" s="18">
        <f t="shared" si="3"/>
        <v>21.24</v>
      </c>
      <c r="L26" s="19">
        <v>16.32</v>
      </c>
      <c r="M26" s="19">
        <f t="shared" si="5"/>
        <v>2.9375999999999998</v>
      </c>
      <c r="N26" s="19">
        <f t="shared" si="0"/>
        <v>19.2576</v>
      </c>
      <c r="O26" s="20">
        <v>35</v>
      </c>
      <c r="P26" s="21">
        <v>0</v>
      </c>
      <c r="Q26" s="22">
        <v>0</v>
      </c>
      <c r="R26" s="32">
        <f t="shared" si="1"/>
        <v>35</v>
      </c>
      <c r="S26" s="16">
        <f t="shared" si="2"/>
        <v>571.20000000000005</v>
      </c>
      <c r="T26" s="16"/>
    </row>
    <row r="27" spans="2:20" ht="25.5" x14ac:dyDescent="0.25">
      <c r="B27" s="63"/>
      <c r="C27" s="11">
        <v>45275</v>
      </c>
      <c r="D27" s="11">
        <v>45278</v>
      </c>
      <c r="E27" s="13" t="s">
        <v>73</v>
      </c>
      <c r="F27" s="14" t="s">
        <v>74</v>
      </c>
      <c r="G27" s="10" t="s">
        <v>75</v>
      </c>
      <c r="H27" s="30" t="s">
        <v>76</v>
      </c>
      <c r="I27" s="16">
        <v>165</v>
      </c>
      <c r="J27" s="17">
        <v>0</v>
      </c>
      <c r="K27" s="18">
        <f t="shared" si="3"/>
        <v>165</v>
      </c>
      <c r="L27" s="19">
        <v>165</v>
      </c>
      <c r="M27" s="19">
        <v>0</v>
      </c>
      <c r="N27" s="19">
        <f t="shared" si="0"/>
        <v>165</v>
      </c>
      <c r="O27" s="20">
        <v>0</v>
      </c>
      <c r="P27" s="21">
        <v>0</v>
      </c>
      <c r="Q27" s="22">
        <v>0</v>
      </c>
      <c r="R27" s="32">
        <f t="shared" si="1"/>
        <v>0</v>
      </c>
      <c r="S27" s="16">
        <f t="shared" si="2"/>
        <v>0</v>
      </c>
      <c r="T27" s="16"/>
    </row>
    <row r="28" spans="2:20" ht="25.5" x14ac:dyDescent="0.25">
      <c r="B28" s="10" t="s">
        <v>77</v>
      </c>
      <c r="C28" s="11">
        <v>45594</v>
      </c>
      <c r="D28" s="11" t="s">
        <v>22</v>
      </c>
      <c r="E28" s="13" t="s">
        <v>78</v>
      </c>
      <c r="F28" s="14" t="s">
        <v>57</v>
      </c>
      <c r="G28" s="10" t="s">
        <v>79</v>
      </c>
      <c r="H28" s="30"/>
      <c r="I28" s="16">
        <v>23.8</v>
      </c>
      <c r="J28" s="17">
        <f t="shared" ref="J28:J38" si="6">+I28*18%</f>
        <v>4.2839999999999998</v>
      </c>
      <c r="K28" s="18">
        <f t="shared" si="3"/>
        <v>28.084</v>
      </c>
      <c r="L28" s="19">
        <v>23.8</v>
      </c>
      <c r="M28" s="19">
        <f t="shared" ref="M28:M42" si="7">+L28*18%</f>
        <v>4.2839999999999998</v>
      </c>
      <c r="N28" s="19">
        <f t="shared" si="0"/>
        <v>28.084</v>
      </c>
      <c r="O28" s="20">
        <v>300</v>
      </c>
      <c r="P28" s="21">
        <v>36</v>
      </c>
      <c r="Q28" s="22">
        <v>0</v>
      </c>
      <c r="R28" s="22">
        <f t="shared" si="1"/>
        <v>264</v>
      </c>
      <c r="S28" s="16">
        <f t="shared" si="2"/>
        <v>6283.2</v>
      </c>
      <c r="T28" s="16"/>
    </row>
    <row r="29" spans="2:20" ht="25.5" x14ac:dyDescent="0.25">
      <c r="B29" s="10" t="s">
        <v>80</v>
      </c>
      <c r="C29" s="11">
        <v>45594</v>
      </c>
      <c r="D29" s="11" t="s">
        <v>22</v>
      </c>
      <c r="E29" s="13" t="s">
        <v>81</v>
      </c>
      <c r="F29" s="14" t="s">
        <v>57</v>
      </c>
      <c r="G29" s="10" t="s">
        <v>82</v>
      </c>
      <c r="H29" s="30"/>
      <c r="I29" s="16">
        <v>23.8</v>
      </c>
      <c r="J29" s="17">
        <f t="shared" si="6"/>
        <v>4.2839999999999998</v>
      </c>
      <c r="K29" s="18">
        <f t="shared" si="3"/>
        <v>28.084</v>
      </c>
      <c r="L29" s="19">
        <v>23.8</v>
      </c>
      <c r="M29" s="19">
        <f t="shared" si="7"/>
        <v>4.2839999999999998</v>
      </c>
      <c r="N29" s="19">
        <f t="shared" si="0"/>
        <v>28.084</v>
      </c>
      <c r="O29" s="20">
        <v>121</v>
      </c>
      <c r="P29" s="21">
        <v>11</v>
      </c>
      <c r="Q29" s="22">
        <v>0</v>
      </c>
      <c r="R29" s="22">
        <f t="shared" si="1"/>
        <v>110</v>
      </c>
      <c r="S29" s="16">
        <f t="shared" si="2"/>
        <v>2618</v>
      </c>
      <c r="T29" s="16"/>
    </row>
    <row r="30" spans="2:20" ht="25.5" x14ac:dyDescent="0.25">
      <c r="B30" s="10" t="s">
        <v>83</v>
      </c>
      <c r="C30" s="11">
        <v>45594</v>
      </c>
      <c r="D30" s="11" t="s">
        <v>22</v>
      </c>
      <c r="E30" s="13" t="s">
        <v>84</v>
      </c>
      <c r="F30" s="14" t="s">
        <v>57</v>
      </c>
      <c r="G30" s="10" t="s">
        <v>85</v>
      </c>
      <c r="H30" s="30"/>
      <c r="I30" s="16">
        <v>23.8</v>
      </c>
      <c r="J30" s="17">
        <f t="shared" si="6"/>
        <v>4.2839999999999998</v>
      </c>
      <c r="K30" s="18">
        <f t="shared" si="3"/>
        <v>28.084</v>
      </c>
      <c r="L30" s="19">
        <v>23.8</v>
      </c>
      <c r="M30" s="19">
        <f t="shared" si="7"/>
        <v>4.2839999999999998</v>
      </c>
      <c r="N30" s="19">
        <f t="shared" si="0"/>
        <v>28.084</v>
      </c>
      <c r="O30" s="20">
        <v>133</v>
      </c>
      <c r="P30" s="21">
        <v>39</v>
      </c>
      <c r="Q30" s="22">
        <v>0</v>
      </c>
      <c r="R30" s="22">
        <f t="shared" si="1"/>
        <v>94</v>
      </c>
      <c r="S30" s="16">
        <f t="shared" si="2"/>
        <v>2237.2000000000003</v>
      </c>
      <c r="T30" s="16"/>
    </row>
    <row r="31" spans="2:20" ht="25.5" x14ac:dyDescent="0.25">
      <c r="B31" s="10" t="s">
        <v>86</v>
      </c>
      <c r="C31" s="11">
        <v>45026</v>
      </c>
      <c r="D31" s="11">
        <v>45036</v>
      </c>
      <c r="E31" s="28" t="s">
        <v>87</v>
      </c>
      <c r="F31" s="29" t="s">
        <v>28</v>
      </c>
      <c r="G31" s="10" t="s">
        <v>88</v>
      </c>
      <c r="H31" s="30"/>
      <c r="I31" s="16">
        <v>295</v>
      </c>
      <c r="J31" s="17">
        <f t="shared" si="6"/>
        <v>53.1</v>
      </c>
      <c r="K31" s="18">
        <f t="shared" si="3"/>
        <v>348.1</v>
      </c>
      <c r="L31" s="19">
        <v>295</v>
      </c>
      <c r="M31" s="19">
        <f t="shared" si="7"/>
        <v>53.1</v>
      </c>
      <c r="N31" s="19">
        <f t="shared" si="0"/>
        <v>348.1</v>
      </c>
      <c r="O31" s="20">
        <v>2</v>
      </c>
      <c r="P31" s="21">
        <v>1</v>
      </c>
      <c r="Q31" s="22">
        <v>0</v>
      </c>
      <c r="R31" s="22">
        <f t="shared" si="1"/>
        <v>1</v>
      </c>
      <c r="S31" s="16">
        <f t="shared" si="2"/>
        <v>295</v>
      </c>
      <c r="T31" s="16"/>
    </row>
    <row r="32" spans="2:20" ht="25.5" x14ac:dyDescent="0.25">
      <c r="B32" s="10"/>
      <c r="C32" s="24"/>
      <c r="D32" s="24"/>
      <c r="E32" s="28" t="s">
        <v>89</v>
      </c>
      <c r="F32" s="29" t="s">
        <v>90</v>
      </c>
      <c r="G32" s="10" t="s">
        <v>91</v>
      </c>
      <c r="H32" s="30"/>
      <c r="I32" s="16">
        <v>0</v>
      </c>
      <c r="J32" s="17">
        <f t="shared" si="6"/>
        <v>0</v>
      </c>
      <c r="K32" s="18">
        <f t="shared" si="3"/>
        <v>0</v>
      </c>
      <c r="L32" s="19">
        <v>0</v>
      </c>
      <c r="M32" s="19">
        <f t="shared" si="7"/>
        <v>0</v>
      </c>
      <c r="N32" s="19">
        <f t="shared" si="0"/>
        <v>0</v>
      </c>
      <c r="O32" s="20">
        <v>0</v>
      </c>
      <c r="P32" s="21">
        <v>0</v>
      </c>
      <c r="Q32" s="22">
        <v>0</v>
      </c>
      <c r="R32" s="22">
        <f t="shared" si="1"/>
        <v>0</v>
      </c>
      <c r="S32" s="16">
        <f t="shared" si="2"/>
        <v>0</v>
      </c>
      <c r="T32" s="16"/>
    </row>
    <row r="33" spans="2:20" ht="25.5" x14ac:dyDescent="0.25">
      <c r="B33" s="10" t="s">
        <v>92</v>
      </c>
      <c r="C33" s="11">
        <v>45469</v>
      </c>
      <c r="D33" s="11">
        <v>45472</v>
      </c>
      <c r="E33" s="28" t="s">
        <v>93</v>
      </c>
      <c r="F33" s="29" t="s">
        <v>28</v>
      </c>
      <c r="G33" s="10" t="s">
        <v>94</v>
      </c>
      <c r="H33" s="30"/>
      <c r="I33" s="16">
        <v>67</v>
      </c>
      <c r="J33" s="17">
        <f t="shared" si="6"/>
        <v>12.059999999999999</v>
      </c>
      <c r="K33" s="18">
        <f t="shared" si="3"/>
        <v>79.06</v>
      </c>
      <c r="L33" s="19">
        <v>51.76</v>
      </c>
      <c r="M33" s="19">
        <f t="shared" si="7"/>
        <v>9.3167999999999989</v>
      </c>
      <c r="N33" s="19">
        <f t="shared" si="0"/>
        <v>61.076799999999999</v>
      </c>
      <c r="O33" s="20">
        <v>60</v>
      </c>
      <c r="P33" s="21">
        <v>0</v>
      </c>
      <c r="Q33" s="22">
        <v>0</v>
      </c>
      <c r="R33" s="22">
        <f t="shared" si="1"/>
        <v>60</v>
      </c>
      <c r="S33" s="16">
        <f t="shared" si="2"/>
        <v>3105.6</v>
      </c>
      <c r="T33" s="16"/>
    </row>
    <row r="34" spans="2:20" ht="25.5" x14ac:dyDescent="0.25">
      <c r="B34" s="10" t="s">
        <v>95</v>
      </c>
      <c r="C34" s="11">
        <v>45594</v>
      </c>
      <c r="D34" s="11" t="s">
        <v>22</v>
      </c>
      <c r="E34" s="13" t="s">
        <v>96</v>
      </c>
      <c r="F34" s="14" t="s">
        <v>24</v>
      </c>
      <c r="G34" s="10" t="s">
        <v>97</v>
      </c>
      <c r="H34" s="30"/>
      <c r="I34" s="16">
        <v>125</v>
      </c>
      <c r="J34" s="17">
        <f t="shared" si="6"/>
        <v>22.5</v>
      </c>
      <c r="K34" s="18">
        <f t="shared" si="3"/>
        <v>147.5</v>
      </c>
      <c r="L34" s="19">
        <v>84.9</v>
      </c>
      <c r="M34" s="19">
        <f t="shared" si="7"/>
        <v>15.282</v>
      </c>
      <c r="N34" s="19">
        <f t="shared" si="0"/>
        <v>100.182</v>
      </c>
      <c r="O34" s="20">
        <v>23</v>
      </c>
      <c r="P34" s="21">
        <v>3</v>
      </c>
      <c r="Q34" s="22">
        <v>0</v>
      </c>
      <c r="R34" s="22">
        <f t="shared" si="1"/>
        <v>20</v>
      </c>
      <c r="S34" s="16">
        <f t="shared" si="2"/>
        <v>1698</v>
      </c>
      <c r="T34" s="16"/>
    </row>
    <row r="35" spans="2:20" ht="25.5" x14ac:dyDescent="0.25">
      <c r="B35" s="10" t="s">
        <v>98</v>
      </c>
      <c r="C35" s="11">
        <v>45594</v>
      </c>
      <c r="D35" s="11" t="s">
        <v>22</v>
      </c>
      <c r="E35" s="13" t="s">
        <v>99</v>
      </c>
      <c r="F35" s="14" t="s">
        <v>24</v>
      </c>
      <c r="G35" s="10" t="s">
        <v>100</v>
      </c>
      <c r="H35" s="30"/>
      <c r="I35" s="16">
        <v>90</v>
      </c>
      <c r="J35" s="17">
        <f t="shared" si="6"/>
        <v>16.2</v>
      </c>
      <c r="K35" s="18">
        <f t="shared" si="3"/>
        <v>106.2</v>
      </c>
      <c r="L35" s="19">
        <v>84.9</v>
      </c>
      <c r="M35" s="19">
        <f t="shared" si="7"/>
        <v>15.282</v>
      </c>
      <c r="N35" s="19">
        <f t="shared" si="0"/>
        <v>100.182</v>
      </c>
      <c r="O35" s="20">
        <v>24</v>
      </c>
      <c r="P35" s="21">
        <v>2</v>
      </c>
      <c r="Q35" s="22">
        <v>0</v>
      </c>
      <c r="R35" s="22">
        <f t="shared" si="1"/>
        <v>22</v>
      </c>
      <c r="S35" s="16">
        <f t="shared" si="2"/>
        <v>1867.8000000000002</v>
      </c>
      <c r="T35" s="16"/>
    </row>
    <row r="36" spans="2:20" ht="25.5" x14ac:dyDescent="0.25">
      <c r="B36" s="10" t="s">
        <v>83</v>
      </c>
      <c r="C36" s="11">
        <v>45026</v>
      </c>
      <c r="D36" s="11">
        <v>45036</v>
      </c>
      <c r="E36" s="28" t="s">
        <v>101</v>
      </c>
      <c r="F36" s="29" t="s">
        <v>28</v>
      </c>
      <c r="G36" s="10" t="s">
        <v>102</v>
      </c>
      <c r="H36" s="30"/>
      <c r="I36" s="16">
        <v>975</v>
      </c>
      <c r="J36" s="17">
        <f t="shared" si="6"/>
        <v>175.5</v>
      </c>
      <c r="K36" s="18">
        <f t="shared" si="3"/>
        <v>1150.5</v>
      </c>
      <c r="L36" s="19">
        <v>975</v>
      </c>
      <c r="M36" s="19">
        <f t="shared" si="7"/>
        <v>175.5</v>
      </c>
      <c r="N36" s="19">
        <f t="shared" si="0"/>
        <v>1150.5</v>
      </c>
      <c r="O36" s="20">
        <v>1</v>
      </c>
      <c r="P36" s="21">
        <v>0</v>
      </c>
      <c r="Q36" s="22">
        <v>0</v>
      </c>
      <c r="R36" s="22">
        <f t="shared" si="1"/>
        <v>1</v>
      </c>
      <c r="S36" s="16">
        <f t="shared" si="2"/>
        <v>975</v>
      </c>
      <c r="T36" s="16"/>
    </row>
    <row r="37" spans="2:20" ht="25.5" x14ac:dyDescent="0.25">
      <c r="B37" s="10"/>
      <c r="C37" s="24"/>
      <c r="D37" s="24"/>
      <c r="E37" s="13" t="s">
        <v>103</v>
      </c>
      <c r="F37" s="14" t="s">
        <v>24</v>
      </c>
      <c r="G37" s="10" t="s">
        <v>104</v>
      </c>
      <c r="H37" s="30"/>
      <c r="I37" s="16">
        <v>198</v>
      </c>
      <c r="J37" s="17">
        <f t="shared" si="6"/>
        <v>35.64</v>
      </c>
      <c r="K37" s="18">
        <f t="shared" si="3"/>
        <v>233.64</v>
      </c>
      <c r="L37" s="19">
        <v>198</v>
      </c>
      <c r="M37" s="19">
        <f t="shared" si="7"/>
        <v>35.64</v>
      </c>
      <c r="N37" s="19">
        <f t="shared" si="0"/>
        <v>233.64</v>
      </c>
      <c r="O37" s="20">
        <v>0</v>
      </c>
      <c r="P37" s="21">
        <v>0</v>
      </c>
      <c r="Q37" s="22">
        <v>0</v>
      </c>
      <c r="R37" s="22">
        <f t="shared" si="1"/>
        <v>0</v>
      </c>
      <c r="S37" s="16">
        <f t="shared" si="2"/>
        <v>0</v>
      </c>
      <c r="T37" s="16"/>
    </row>
    <row r="38" spans="2:20" ht="25.5" x14ac:dyDescent="0.25">
      <c r="B38" s="10" t="s">
        <v>92</v>
      </c>
      <c r="C38" s="24"/>
      <c r="D38" s="11">
        <v>44692</v>
      </c>
      <c r="E38" s="13" t="s">
        <v>105</v>
      </c>
      <c r="F38" s="14" t="s">
        <v>24</v>
      </c>
      <c r="G38" s="10" t="s">
        <v>106</v>
      </c>
      <c r="H38" s="30"/>
      <c r="I38" s="16">
        <v>190.03</v>
      </c>
      <c r="J38" s="17">
        <f t="shared" si="6"/>
        <v>34.205399999999997</v>
      </c>
      <c r="K38" s="18">
        <f t="shared" si="3"/>
        <v>224.2354</v>
      </c>
      <c r="L38" s="19">
        <v>190.03</v>
      </c>
      <c r="M38" s="19">
        <f t="shared" si="7"/>
        <v>34.205399999999997</v>
      </c>
      <c r="N38" s="19">
        <f t="shared" si="0"/>
        <v>224.2354</v>
      </c>
      <c r="O38" s="20">
        <v>2</v>
      </c>
      <c r="P38" s="21">
        <v>0</v>
      </c>
      <c r="Q38" s="22">
        <v>0</v>
      </c>
      <c r="R38" s="22">
        <f t="shared" si="1"/>
        <v>2</v>
      </c>
      <c r="S38" s="16">
        <f t="shared" si="2"/>
        <v>380.06</v>
      </c>
      <c r="T38" s="16"/>
    </row>
    <row r="39" spans="2:20" ht="25.5" x14ac:dyDescent="0.25">
      <c r="B39" s="10"/>
      <c r="C39" s="11">
        <v>44882</v>
      </c>
      <c r="D39" s="11">
        <v>44886</v>
      </c>
      <c r="E39" s="13" t="s">
        <v>107</v>
      </c>
      <c r="F39" s="14" t="s">
        <v>28</v>
      </c>
      <c r="G39" s="10" t="s">
        <v>108</v>
      </c>
      <c r="H39" s="30"/>
      <c r="I39" s="16">
        <v>225</v>
      </c>
      <c r="J39" s="17">
        <v>0</v>
      </c>
      <c r="K39" s="18">
        <f t="shared" si="3"/>
        <v>225</v>
      </c>
      <c r="L39" s="19">
        <v>225</v>
      </c>
      <c r="M39" s="19">
        <f t="shared" si="7"/>
        <v>40.5</v>
      </c>
      <c r="N39" s="19">
        <f t="shared" si="0"/>
        <v>265.5</v>
      </c>
      <c r="O39" s="20">
        <v>0</v>
      </c>
      <c r="P39" s="21">
        <v>0</v>
      </c>
      <c r="Q39" s="22">
        <v>0</v>
      </c>
      <c r="R39" s="32">
        <f t="shared" si="1"/>
        <v>0</v>
      </c>
      <c r="S39" s="16">
        <f t="shared" si="2"/>
        <v>0</v>
      </c>
      <c r="T39" s="16"/>
    </row>
    <row r="40" spans="2:20" ht="25.5" x14ac:dyDescent="0.25">
      <c r="B40" s="10" t="s">
        <v>109</v>
      </c>
      <c r="C40" s="24"/>
      <c r="D40" s="24"/>
      <c r="E40" s="13" t="s">
        <v>110</v>
      </c>
      <c r="F40" s="14" t="s">
        <v>24</v>
      </c>
      <c r="G40" s="10" t="s">
        <v>111</v>
      </c>
      <c r="H40" s="30"/>
      <c r="I40" s="16">
        <v>445</v>
      </c>
      <c r="J40" s="17">
        <f>+I40*18%</f>
        <v>80.099999999999994</v>
      </c>
      <c r="K40" s="18">
        <f t="shared" si="3"/>
        <v>525.1</v>
      </c>
      <c r="L40" s="19">
        <v>445</v>
      </c>
      <c r="M40" s="19">
        <f t="shared" si="7"/>
        <v>80.099999999999994</v>
      </c>
      <c r="N40" s="19">
        <f t="shared" si="0"/>
        <v>525.1</v>
      </c>
      <c r="O40" s="20">
        <v>4</v>
      </c>
      <c r="P40" s="21">
        <v>1</v>
      </c>
      <c r="Q40" s="22">
        <v>0</v>
      </c>
      <c r="R40" s="32">
        <f t="shared" si="1"/>
        <v>3</v>
      </c>
      <c r="S40" s="16">
        <f t="shared" si="2"/>
        <v>1335</v>
      </c>
      <c r="T40" s="16"/>
    </row>
    <row r="41" spans="2:20" ht="25.5" x14ac:dyDescent="0.25">
      <c r="B41" s="10" t="s">
        <v>55</v>
      </c>
      <c r="C41" s="11">
        <v>45469</v>
      </c>
      <c r="D41" s="11">
        <v>45472</v>
      </c>
      <c r="E41" s="13" t="s">
        <v>112</v>
      </c>
      <c r="F41" s="14" t="s">
        <v>28</v>
      </c>
      <c r="G41" s="10" t="s">
        <v>113</v>
      </c>
      <c r="H41" s="30"/>
      <c r="I41" s="16">
        <v>90</v>
      </c>
      <c r="J41" s="17">
        <f>+I41*18%</f>
        <v>16.2</v>
      </c>
      <c r="K41" s="18">
        <f t="shared" si="3"/>
        <v>106.2</v>
      </c>
      <c r="L41" s="19">
        <v>110.17</v>
      </c>
      <c r="M41" s="19">
        <f t="shared" si="7"/>
        <v>19.8306</v>
      </c>
      <c r="N41" s="19">
        <f t="shared" si="0"/>
        <v>130.00059999999999</v>
      </c>
      <c r="O41" s="20">
        <v>2</v>
      </c>
      <c r="P41" s="21">
        <v>2</v>
      </c>
      <c r="Q41" s="22">
        <v>0</v>
      </c>
      <c r="R41" s="22">
        <f t="shared" si="1"/>
        <v>0</v>
      </c>
      <c r="S41" s="16">
        <f t="shared" si="2"/>
        <v>0</v>
      </c>
      <c r="T41" s="16"/>
    </row>
    <row r="42" spans="2:20" ht="25.5" x14ac:dyDescent="0.25">
      <c r="B42" s="10" t="s">
        <v>55</v>
      </c>
      <c r="C42" s="11">
        <v>45469</v>
      </c>
      <c r="D42" s="11">
        <v>45472</v>
      </c>
      <c r="E42" s="13" t="s">
        <v>114</v>
      </c>
      <c r="F42" s="14" t="s">
        <v>28</v>
      </c>
      <c r="G42" s="10" t="s">
        <v>115</v>
      </c>
      <c r="H42" s="30"/>
      <c r="I42" s="16">
        <v>170</v>
      </c>
      <c r="J42" s="17">
        <f>+I42*18%</f>
        <v>30.599999999999998</v>
      </c>
      <c r="K42" s="18">
        <f t="shared" si="3"/>
        <v>200.6</v>
      </c>
      <c r="L42" s="19">
        <v>864.41</v>
      </c>
      <c r="M42" s="19">
        <f t="shared" si="7"/>
        <v>155.59379999999999</v>
      </c>
      <c r="N42" s="19">
        <f t="shared" si="0"/>
        <v>1020.0038</v>
      </c>
      <c r="O42" s="20">
        <v>9</v>
      </c>
      <c r="P42" s="21">
        <v>1</v>
      </c>
      <c r="Q42" s="22">
        <v>0</v>
      </c>
      <c r="R42" s="22">
        <f t="shared" si="1"/>
        <v>8</v>
      </c>
      <c r="S42" s="16">
        <f t="shared" si="2"/>
        <v>6915.28</v>
      </c>
      <c r="T42" s="16"/>
    </row>
    <row r="43" spans="2:20" ht="27" x14ac:dyDescent="0.25">
      <c r="B43" s="10" t="s">
        <v>116</v>
      </c>
      <c r="C43" s="11">
        <v>45593</v>
      </c>
      <c r="D43" s="11">
        <v>45595</v>
      </c>
      <c r="E43" s="33" t="s">
        <v>117</v>
      </c>
      <c r="F43" s="14" t="s">
        <v>74</v>
      </c>
      <c r="G43" s="10" t="s">
        <v>118</v>
      </c>
      <c r="H43" s="27"/>
      <c r="I43" s="19">
        <v>1140</v>
      </c>
      <c r="J43" s="19">
        <f>+I43*16%</f>
        <v>182.4</v>
      </c>
      <c r="K43" s="19">
        <f t="shared" si="3"/>
        <v>1322.4</v>
      </c>
      <c r="L43" s="19">
        <v>1162.3</v>
      </c>
      <c r="M43" s="19">
        <f>+L43*16%</f>
        <v>185.96799999999999</v>
      </c>
      <c r="N43" s="19">
        <f t="shared" si="0"/>
        <v>1348.268</v>
      </c>
      <c r="O43" s="20">
        <v>59</v>
      </c>
      <c r="P43" s="21">
        <v>4</v>
      </c>
      <c r="Q43" s="22">
        <v>0</v>
      </c>
      <c r="R43" s="22">
        <f t="shared" si="1"/>
        <v>55</v>
      </c>
      <c r="S43" s="16">
        <f t="shared" si="2"/>
        <v>63926.5</v>
      </c>
      <c r="T43" s="16"/>
    </row>
    <row r="44" spans="2:20" ht="25.5" x14ac:dyDescent="0.25">
      <c r="B44" s="10"/>
      <c r="C44" s="24"/>
      <c r="D44" s="24"/>
      <c r="E44" s="34" t="s">
        <v>119</v>
      </c>
      <c r="F44" s="14" t="s">
        <v>74</v>
      </c>
      <c r="G44" s="10" t="s">
        <v>120</v>
      </c>
      <c r="H44" s="30"/>
      <c r="I44" s="16">
        <v>329</v>
      </c>
      <c r="J44" s="17">
        <f t="shared" ref="J44:J66" si="8">+I44*18%</f>
        <v>59.22</v>
      </c>
      <c r="K44" s="18">
        <f t="shared" si="3"/>
        <v>388.22</v>
      </c>
      <c r="L44" s="19">
        <v>329</v>
      </c>
      <c r="M44" s="19">
        <f t="shared" ref="M44:M71" si="9">+L44*18%</f>
        <v>59.22</v>
      </c>
      <c r="N44" s="19">
        <f t="shared" si="0"/>
        <v>388.22</v>
      </c>
      <c r="O44" s="20">
        <v>0</v>
      </c>
      <c r="P44" s="21">
        <v>0</v>
      </c>
      <c r="Q44" s="22">
        <v>0</v>
      </c>
      <c r="R44" s="22">
        <f t="shared" si="1"/>
        <v>0</v>
      </c>
      <c r="S44" s="16">
        <f t="shared" si="2"/>
        <v>0</v>
      </c>
      <c r="T44" s="16"/>
    </row>
    <row r="45" spans="2:20" ht="25.5" x14ac:dyDescent="0.25">
      <c r="B45" s="10" t="s">
        <v>116</v>
      </c>
      <c r="C45" s="11">
        <v>45593</v>
      </c>
      <c r="D45" s="11">
        <v>45595</v>
      </c>
      <c r="E45" s="34" t="s">
        <v>121</v>
      </c>
      <c r="F45" s="14" t="s">
        <v>28</v>
      </c>
      <c r="G45" s="10" t="s">
        <v>122</v>
      </c>
      <c r="H45" s="30"/>
      <c r="I45" s="16">
        <v>90</v>
      </c>
      <c r="J45" s="17">
        <f t="shared" si="8"/>
        <v>16.2</v>
      </c>
      <c r="K45" s="18">
        <f t="shared" si="3"/>
        <v>106.2</v>
      </c>
      <c r="L45" s="19">
        <v>89.666659999999993</v>
      </c>
      <c r="M45" s="19">
        <f t="shared" si="9"/>
        <v>16.139998799999997</v>
      </c>
      <c r="N45" s="19">
        <f t="shared" si="0"/>
        <v>105.80665879999999</v>
      </c>
      <c r="O45" s="20">
        <v>339</v>
      </c>
      <c r="P45" s="21">
        <v>68</v>
      </c>
      <c r="Q45" s="22">
        <v>0</v>
      </c>
      <c r="R45" s="22">
        <f t="shared" si="1"/>
        <v>271</v>
      </c>
      <c r="S45" s="16">
        <f t="shared" si="2"/>
        <v>24299.664859999997</v>
      </c>
      <c r="T45" s="16"/>
    </row>
    <row r="46" spans="2:20" ht="25.5" x14ac:dyDescent="0.25">
      <c r="B46" s="10" t="s">
        <v>123</v>
      </c>
      <c r="C46" s="11">
        <v>45455</v>
      </c>
      <c r="D46" s="11">
        <v>45460</v>
      </c>
      <c r="E46" s="13" t="s">
        <v>124</v>
      </c>
      <c r="F46" s="14" t="s">
        <v>74</v>
      </c>
      <c r="G46" s="10" t="s">
        <v>125</v>
      </c>
      <c r="H46" s="35"/>
      <c r="I46" s="16">
        <v>495</v>
      </c>
      <c r="J46" s="17">
        <f t="shared" si="8"/>
        <v>89.1</v>
      </c>
      <c r="K46" s="18">
        <f t="shared" si="3"/>
        <v>584.1</v>
      </c>
      <c r="L46" s="19">
        <v>475</v>
      </c>
      <c r="M46" s="19">
        <f t="shared" si="9"/>
        <v>85.5</v>
      </c>
      <c r="N46" s="19">
        <f t="shared" si="0"/>
        <v>560.5</v>
      </c>
      <c r="O46" s="20">
        <v>4</v>
      </c>
      <c r="P46" s="21">
        <v>0</v>
      </c>
      <c r="Q46" s="36">
        <v>0</v>
      </c>
      <c r="R46" s="36">
        <f t="shared" si="1"/>
        <v>4</v>
      </c>
      <c r="S46" s="16">
        <f t="shared" si="2"/>
        <v>1900</v>
      </c>
      <c r="T46" s="16"/>
    </row>
    <row r="47" spans="2:20" ht="25.5" x14ac:dyDescent="0.25">
      <c r="B47" s="10" t="s">
        <v>77</v>
      </c>
      <c r="C47" s="24"/>
      <c r="D47" s="24"/>
      <c r="E47" s="13" t="s">
        <v>126</v>
      </c>
      <c r="F47" s="14" t="s">
        <v>28</v>
      </c>
      <c r="G47" s="10" t="s">
        <v>127</v>
      </c>
      <c r="H47" s="30"/>
      <c r="I47" s="16">
        <v>85</v>
      </c>
      <c r="J47" s="17">
        <f t="shared" si="8"/>
        <v>15.299999999999999</v>
      </c>
      <c r="K47" s="18">
        <f t="shared" si="3"/>
        <v>100.3</v>
      </c>
      <c r="L47" s="19">
        <v>85</v>
      </c>
      <c r="M47" s="19">
        <f t="shared" si="9"/>
        <v>15.299999999999999</v>
      </c>
      <c r="N47" s="19">
        <f t="shared" si="0"/>
        <v>100.3</v>
      </c>
      <c r="O47" s="20">
        <v>5</v>
      </c>
      <c r="P47" s="21">
        <v>0</v>
      </c>
      <c r="Q47" s="22">
        <v>0</v>
      </c>
      <c r="R47" s="22">
        <f t="shared" si="1"/>
        <v>5</v>
      </c>
      <c r="S47" s="16">
        <f t="shared" si="2"/>
        <v>425</v>
      </c>
      <c r="T47" s="16"/>
    </row>
    <row r="48" spans="2:20" ht="25.5" x14ac:dyDescent="0.25">
      <c r="B48" s="10"/>
      <c r="C48" s="24"/>
      <c r="D48" s="11">
        <v>44692</v>
      </c>
      <c r="E48" s="13" t="s">
        <v>128</v>
      </c>
      <c r="F48" s="14" t="s">
        <v>74</v>
      </c>
      <c r="G48" s="10" t="s">
        <v>129</v>
      </c>
      <c r="H48" s="30"/>
      <c r="I48" s="16">
        <v>590</v>
      </c>
      <c r="J48" s="17">
        <f t="shared" si="8"/>
        <v>106.2</v>
      </c>
      <c r="K48" s="18">
        <f t="shared" si="3"/>
        <v>696.2</v>
      </c>
      <c r="L48" s="19">
        <v>590</v>
      </c>
      <c r="M48" s="19">
        <f t="shared" si="9"/>
        <v>106.2</v>
      </c>
      <c r="N48" s="19">
        <f t="shared" si="0"/>
        <v>696.2</v>
      </c>
      <c r="O48" s="20">
        <v>0</v>
      </c>
      <c r="P48" s="21">
        <v>0</v>
      </c>
      <c r="Q48" s="22">
        <v>0</v>
      </c>
      <c r="R48" s="22">
        <f t="shared" si="1"/>
        <v>0</v>
      </c>
      <c r="S48" s="16">
        <f t="shared" si="2"/>
        <v>0</v>
      </c>
      <c r="T48" s="16"/>
    </row>
    <row r="49" spans="2:20" ht="25.5" x14ac:dyDescent="0.25">
      <c r="B49" s="10"/>
      <c r="C49" s="24"/>
      <c r="D49" s="24"/>
      <c r="E49" s="13" t="s">
        <v>130</v>
      </c>
      <c r="F49" s="14" t="s">
        <v>74</v>
      </c>
      <c r="G49" s="10" t="s">
        <v>131</v>
      </c>
      <c r="H49" s="30"/>
      <c r="I49" s="16">
        <v>0</v>
      </c>
      <c r="J49" s="17">
        <f t="shared" si="8"/>
        <v>0</v>
      </c>
      <c r="K49" s="18">
        <f t="shared" si="3"/>
        <v>0</v>
      </c>
      <c r="L49" s="19">
        <v>0</v>
      </c>
      <c r="M49" s="19">
        <f t="shared" si="9"/>
        <v>0</v>
      </c>
      <c r="N49" s="19">
        <f t="shared" si="0"/>
        <v>0</v>
      </c>
      <c r="O49" s="20">
        <v>0</v>
      </c>
      <c r="P49" s="21">
        <v>0</v>
      </c>
      <c r="Q49" s="22">
        <v>0</v>
      </c>
      <c r="R49" s="32">
        <f t="shared" si="1"/>
        <v>0</v>
      </c>
      <c r="S49" s="16">
        <f t="shared" si="2"/>
        <v>0</v>
      </c>
      <c r="T49" s="16"/>
    </row>
    <row r="50" spans="2:20" ht="25.5" x14ac:dyDescent="0.25">
      <c r="B50" s="10" t="s">
        <v>132</v>
      </c>
      <c r="C50" s="11">
        <v>45594</v>
      </c>
      <c r="D50" s="11" t="s">
        <v>22</v>
      </c>
      <c r="E50" s="13" t="s">
        <v>133</v>
      </c>
      <c r="F50" s="14" t="s">
        <v>57</v>
      </c>
      <c r="G50" s="10" t="s">
        <v>134</v>
      </c>
      <c r="H50" s="30"/>
      <c r="I50" s="16">
        <v>91</v>
      </c>
      <c r="J50" s="17">
        <f t="shared" si="8"/>
        <v>16.38</v>
      </c>
      <c r="K50" s="18">
        <f t="shared" si="3"/>
        <v>107.38</v>
      </c>
      <c r="L50" s="19">
        <v>100.89</v>
      </c>
      <c r="M50" s="19">
        <f t="shared" si="9"/>
        <v>18.1602</v>
      </c>
      <c r="N50" s="19">
        <f t="shared" si="0"/>
        <v>119.0502</v>
      </c>
      <c r="O50" s="20">
        <v>56</v>
      </c>
      <c r="P50" s="21">
        <v>1</v>
      </c>
      <c r="Q50" s="22">
        <v>0</v>
      </c>
      <c r="R50" s="22">
        <f t="shared" si="1"/>
        <v>55</v>
      </c>
      <c r="S50" s="16">
        <f t="shared" si="2"/>
        <v>5548.95</v>
      </c>
      <c r="T50" s="16"/>
    </row>
    <row r="51" spans="2:20" ht="25.5" x14ac:dyDescent="0.25">
      <c r="B51" s="10"/>
      <c r="C51" s="24"/>
      <c r="D51" s="24"/>
      <c r="E51" s="13" t="s">
        <v>135</v>
      </c>
      <c r="F51" s="14" t="s">
        <v>28</v>
      </c>
      <c r="G51" s="10" t="s">
        <v>136</v>
      </c>
      <c r="H51" s="30"/>
      <c r="I51" s="16">
        <v>150</v>
      </c>
      <c r="J51" s="17">
        <f t="shared" si="8"/>
        <v>27</v>
      </c>
      <c r="K51" s="18">
        <f t="shared" si="3"/>
        <v>177</v>
      </c>
      <c r="L51" s="19">
        <v>150</v>
      </c>
      <c r="M51" s="19">
        <f t="shared" si="9"/>
        <v>27</v>
      </c>
      <c r="N51" s="19">
        <f t="shared" si="0"/>
        <v>177</v>
      </c>
      <c r="O51" s="20">
        <v>0</v>
      </c>
      <c r="P51" s="21">
        <v>0</v>
      </c>
      <c r="Q51" s="22">
        <v>0</v>
      </c>
      <c r="R51" s="22">
        <f t="shared" si="1"/>
        <v>0</v>
      </c>
      <c r="S51" s="16">
        <f t="shared" si="2"/>
        <v>0</v>
      </c>
      <c r="T51" s="16"/>
    </row>
    <row r="52" spans="2:20" ht="25.5" x14ac:dyDescent="0.25">
      <c r="B52" s="10" t="s">
        <v>137</v>
      </c>
      <c r="C52" s="11">
        <v>45469</v>
      </c>
      <c r="D52" s="11">
        <v>45472</v>
      </c>
      <c r="E52" s="13" t="s">
        <v>138</v>
      </c>
      <c r="F52" s="14" t="s">
        <v>28</v>
      </c>
      <c r="G52" s="10" t="s">
        <v>139</v>
      </c>
      <c r="H52" s="30"/>
      <c r="I52" s="16">
        <v>139</v>
      </c>
      <c r="J52" s="17">
        <f t="shared" si="8"/>
        <v>25.02</v>
      </c>
      <c r="K52" s="18">
        <f t="shared" si="3"/>
        <v>164.02</v>
      </c>
      <c r="L52" s="19">
        <v>104.75</v>
      </c>
      <c r="M52" s="19">
        <f t="shared" si="9"/>
        <v>18.855</v>
      </c>
      <c r="N52" s="19">
        <f t="shared" si="0"/>
        <v>123.605</v>
      </c>
      <c r="O52" s="20">
        <v>20</v>
      </c>
      <c r="P52" s="21">
        <v>3</v>
      </c>
      <c r="Q52" s="22">
        <v>0</v>
      </c>
      <c r="R52" s="22">
        <f t="shared" si="1"/>
        <v>17</v>
      </c>
      <c r="S52" s="16">
        <f t="shared" si="2"/>
        <v>1780.75</v>
      </c>
      <c r="T52" s="16"/>
    </row>
    <row r="53" spans="2:20" ht="25.5" x14ac:dyDescent="0.25">
      <c r="B53" s="10" t="s">
        <v>35</v>
      </c>
      <c r="C53" s="11">
        <v>45275</v>
      </c>
      <c r="D53" s="11">
        <v>45278</v>
      </c>
      <c r="E53" s="28" t="s">
        <v>140</v>
      </c>
      <c r="F53" s="29" t="s">
        <v>90</v>
      </c>
      <c r="G53" s="10" t="s">
        <v>141</v>
      </c>
      <c r="H53" s="30"/>
      <c r="I53" s="16">
        <v>125</v>
      </c>
      <c r="J53" s="17">
        <f t="shared" si="8"/>
        <v>22.5</v>
      </c>
      <c r="K53" s="18">
        <f t="shared" si="3"/>
        <v>147.5</v>
      </c>
      <c r="L53" s="19">
        <v>125</v>
      </c>
      <c r="M53" s="19">
        <f t="shared" si="9"/>
        <v>22.5</v>
      </c>
      <c r="N53" s="19">
        <f t="shared" si="0"/>
        <v>147.5</v>
      </c>
      <c r="O53" s="31">
        <v>1</v>
      </c>
      <c r="P53" s="21">
        <v>1</v>
      </c>
      <c r="Q53" s="22">
        <v>0</v>
      </c>
      <c r="R53" s="22">
        <f t="shared" si="1"/>
        <v>0</v>
      </c>
      <c r="S53" s="16">
        <f t="shared" si="2"/>
        <v>0</v>
      </c>
      <c r="T53" s="16"/>
    </row>
    <row r="54" spans="2:20" ht="25.5" x14ac:dyDescent="0.25">
      <c r="B54" s="10" t="s">
        <v>55</v>
      </c>
      <c r="C54" s="11">
        <v>45594</v>
      </c>
      <c r="D54" s="11" t="s">
        <v>22</v>
      </c>
      <c r="E54" s="28" t="s">
        <v>142</v>
      </c>
      <c r="F54" s="29" t="s">
        <v>28</v>
      </c>
      <c r="G54" s="10" t="s">
        <v>143</v>
      </c>
      <c r="H54" s="30"/>
      <c r="I54" s="16">
        <v>515</v>
      </c>
      <c r="J54" s="17">
        <f t="shared" si="8"/>
        <v>92.7</v>
      </c>
      <c r="K54" s="18">
        <f t="shared" si="3"/>
        <v>607.70000000000005</v>
      </c>
      <c r="L54" s="19">
        <v>530</v>
      </c>
      <c r="M54" s="19">
        <f t="shared" si="9"/>
        <v>95.399999999999991</v>
      </c>
      <c r="N54" s="19">
        <f t="shared" si="0"/>
        <v>625.4</v>
      </c>
      <c r="O54" s="31">
        <v>4</v>
      </c>
      <c r="P54" s="21">
        <v>2</v>
      </c>
      <c r="Q54" s="22">
        <v>0</v>
      </c>
      <c r="R54" s="32">
        <f t="shared" si="1"/>
        <v>2</v>
      </c>
      <c r="S54" s="16">
        <f t="shared" si="2"/>
        <v>1060</v>
      </c>
      <c r="T54" s="16"/>
    </row>
    <row r="55" spans="2:20" ht="25.5" x14ac:dyDescent="0.25">
      <c r="B55" s="10" t="s">
        <v>35</v>
      </c>
      <c r="C55" s="11">
        <v>45469</v>
      </c>
      <c r="D55" s="11">
        <v>45472</v>
      </c>
      <c r="E55" s="28" t="s">
        <v>144</v>
      </c>
      <c r="F55" s="29" t="s">
        <v>90</v>
      </c>
      <c r="G55" s="10" t="s">
        <v>145</v>
      </c>
      <c r="H55" s="30"/>
      <c r="I55" s="16">
        <v>125</v>
      </c>
      <c r="J55" s="17">
        <f t="shared" si="8"/>
        <v>22.5</v>
      </c>
      <c r="K55" s="18">
        <f t="shared" si="3"/>
        <v>147.5</v>
      </c>
      <c r="L55" s="19">
        <v>145</v>
      </c>
      <c r="M55" s="19">
        <f t="shared" si="9"/>
        <v>26.099999999999998</v>
      </c>
      <c r="N55" s="19">
        <f t="shared" si="0"/>
        <v>171.1</v>
      </c>
      <c r="O55" s="31">
        <v>27</v>
      </c>
      <c r="P55" s="21">
        <v>4</v>
      </c>
      <c r="Q55" s="22">
        <v>0</v>
      </c>
      <c r="R55" s="22">
        <f t="shared" si="1"/>
        <v>23</v>
      </c>
      <c r="S55" s="16">
        <f t="shared" si="2"/>
        <v>3335</v>
      </c>
      <c r="T55" s="16"/>
    </row>
    <row r="56" spans="2:20" ht="25.5" x14ac:dyDescent="0.25">
      <c r="B56" s="10" t="s">
        <v>35</v>
      </c>
      <c r="C56" s="11">
        <v>45275</v>
      </c>
      <c r="D56" s="11">
        <v>45278</v>
      </c>
      <c r="E56" s="28" t="s">
        <v>146</v>
      </c>
      <c r="F56" s="29" t="s">
        <v>90</v>
      </c>
      <c r="G56" s="10" t="s">
        <v>147</v>
      </c>
      <c r="H56" s="30"/>
      <c r="I56" s="16">
        <v>125</v>
      </c>
      <c r="J56" s="17">
        <f t="shared" si="8"/>
        <v>22.5</v>
      </c>
      <c r="K56" s="18">
        <f t="shared" si="3"/>
        <v>147.5</v>
      </c>
      <c r="L56" s="19">
        <v>125</v>
      </c>
      <c r="M56" s="19">
        <f t="shared" si="9"/>
        <v>22.5</v>
      </c>
      <c r="N56" s="19">
        <f t="shared" si="0"/>
        <v>147.5</v>
      </c>
      <c r="O56" s="31">
        <v>12</v>
      </c>
      <c r="P56" s="21">
        <v>1</v>
      </c>
      <c r="Q56" s="22">
        <v>0</v>
      </c>
      <c r="R56" s="22">
        <f t="shared" si="1"/>
        <v>11</v>
      </c>
      <c r="S56" s="16">
        <f t="shared" si="2"/>
        <v>1375</v>
      </c>
      <c r="T56" s="16"/>
    </row>
    <row r="57" spans="2:20" ht="25.5" x14ac:dyDescent="0.25">
      <c r="B57" s="10"/>
      <c r="C57" s="24"/>
      <c r="D57" s="24"/>
      <c r="E57" s="28" t="s">
        <v>148</v>
      </c>
      <c r="F57" s="29" t="s">
        <v>57</v>
      </c>
      <c r="G57" s="10" t="s">
        <v>149</v>
      </c>
      <c r="H57" s="30"/>
      <c r="I57" s="16">
        <v>0</v>
      </c>
      <c r="J57" s="17">
        <f t="shared" si="8"/>
        <v>0</v>
      </c>
      <c r="K57" s="18">
        <f t="shared" si="3"/>
        <v>0</v>
      </c>
      <c r="L57" s="19">
        <v>0</v>
      </c>
      <c r="M57" s="19">
        <f t="shared" si="9"/>
        <v>0</v>
      </c>
      <c r="N57" s="19">
        <f t="shared" si="0"/>
        <v>0</v>
      </c>
      <c r="O57" s="31">
        <v>34</v>
      </c>
      <c r="P57" s="21">
        <v>0</v>
      </c>
      <c r="Q57" s="22">
        <v>0</v>
      </c>
      <c r="R57" s="22">
        <f t="shared" si="1"/>
        <v>34</v>
      </c>
      <c r="S57" s="16">
        <f t="shared" si="2"/>
        <v>0</v>
      </c>
      <c r="T57" s="16"/>
    </row>
    <row r="58" spans="2:20" ht="25.5" x14ac:dyDescent="0.25">
      <c r="B58" s="10"/>
      <c r="C58" s="24"/>
      <c r="D58" s="24"/>
      <c r="E58" s="13" t="s">
        <v>150</v>
      </c>
      <c r="F58" s="14" t="s">
        <v>28</v>
      </c>
      <c r="G58" s="10" t="s">
        <v>151</v>
      </c>
      <c r="H58" s="30"/>
      <c r="I58" s="16">
        <v>325</v>
      </c>
      <c r="J58" s="17">
        <f t="shared" si="8"/>
        <v>58.5</v>
      </c>
      <c r="K58" s="18">
        <f t="shared" si="3"/>
        <v>383.5</v>
      </c>
      <c r="L58" s="19">
        <v>325</v>
      </c>
      <c r="M58" s="19">
        <f t="shared" si="9"/>
        <v>58.5</v>
      </c>
      <c r="N58" s="19">
        <f t="shared" si="0"/>
        <v>383.5</v>
      </c>
      <c r="O58" s="20">
        <v>0</v>
      </c>
      <c r="P58" s="21">
        <v>0</v>
      </c>
      <c r="Q58" s="22">
        <v>0</v>
      </c>
      <c r="R58" s="22">
        <f t="shared" si="1"/>
        <v>0</v>
      </c>
      <c r="S58" s="16">
        <f t="shared" si="2"/>
        <v>0</v>
      </c>
      <c r="T58" s="16"/>
    </row>
    <row r="59" spans="2:20" ht="25.5" x14ac:dyDescent="0.25">
      <c r="B59" s="10" t="s">
        <v>92</v>
      </c>
      <c r="C59" s="11">
        <v>45594</v>
      </c>
      <c r="D59" s="11" t="s">
        <v>22</v>
      </c>
      <c r="E59" s="28" t="s">
        <v>152</v>
      </c>
      <c r="F59" s="14" t="s">
        <v>28</v>
      </c>
      <c r="G59" s="10" t="s">
        <v>153</v>
      </c>
      <c r="H59" s="30"/>
      <c r="I59" s="16">
        <v>295</v>
      </c>
      <c r="J59" s="17">
        <f t="shared" si="8"/>
        <v>53.1</v>
      </c>
      <c r="K59" s="18">
        <f t="shared" si="3"/>
        <v>348.1</v>
      </c>
      <c r="L59" s="19">
        <v>235</v>
      </c>
      <c r="M59" s="19">
        <f t="shared" si="9"/>
        <v>42.3</v>
      </c>
      <c r="N59" s="19">
        <f t="shared" si="0"/>
        <v>277.3</v>
      </c>
      <c r="O59" s="20">
        <v>10</v>
      </c>
      <c r="P59" s="21">
        <v>1</v>
      </c>
      <c r="Q59" s="22">
        <v>0</v>
      </c>
      <c r="R59" s="32">
        <f t="shared" si="1"/>
        <v>9</v>
      </c>
      <c r="S59" s="16">
        <f t="shared" si="2"/>
        <v>2115</v>
      </c>
      <c r="T59" s="16"/>
    </row>
    <row r="60" spans="2:20" ht="25.5" x14ac:dyDescent="0.25">
      <c r="B60" s="10" t="s">
        <v>154</v>
      </c>
      <c r="C60" s="24"/>
      <c r="D60" s="24"/>
      <c r="E60" s="13" t="s">
        <v>155</v>
      </c>
      <c r="F60" s="14" t="s">
        <v>28</v>
      </c>
      <c r="G60" s="10" t="s">
        <v>156</v>
      </c>
      <c r="H60" s="30"/>
      <c r="I60" s="16">
        <v>51</v>
      </c>
      <c r="J60" s="17">
        <f t="shared" si="8"/>
        <v>9.18</v>
      </c>
      <c r="K60" s="18">
        <f t="shared" si="3"/>
        <v>60.18</v>
      </c>
      <c r="L60" s="19">
        <v>51</v>
      </c>
      <c r="M60" s="19">
        <f t="shared" si="9"/>
        <v>9.18</v>
      </c>
      <c r="N60" s="19">
        <f t="shared" si="0"/>
        <v>60.18</v>
      </c>
      <c r="O60" s="20">
        <v>39</v>
      </c>
      <c r="P60" s="21">
        <v>0</v>
      </c>
      <c r="Q60" s="22">
        <v>0</v>
      </c>
      <c r="R60" s="32">
        <f t="shared" si="1"/>
        <v>39</v>
      </c>
      <c r="S60" s="16">
        <f t="shared" si="2"/>
        <v>1989</v>
      </c>
      <c r="T60" s="16"/>
    </row>
    <row r="61" spans="2:20" ht="25.5" x14ac:dyDescent="0.25">
      <c r="B61" s="10" t="s">
        <v>157</v>
      </c>
      <c r="C61" s="11">
        <v>45594</v>
      </c>
      <c r="D61" s="11" t="s">
        <v>22</v>
      </c>
      <c r="E61" s="28" t="s">
        <v>158</v>
      </c>
      <c r="F61" s="14" t="s">
        <v>57</v>
      </c>
      <c r="G61" s="10" t="s">
        <v>159</v>
      </c>
      <c r="H61" s="30"/>
      <c r="I61" s="16">
        <v>51.59</v>
      </c>
      <c r="J61" s="17">
        <f t="shared" si="8"/>
        <v>9.2862000000000009</v>
      </c>
      <c r="K61" s="18">
        <f t="shared" si="3"/>
        <v>60.876200000000004</v>
      </c>
      <c r="L61" s="19">
        <v>50.73</v>
      </c>
      <c r="M61" s="19">
        <f t="shared" si="9"/>
        <v>9.1313999999999993</v>
      </c>
      <c r="N61" s="19">
        <f t="shared" si="0"/>
        <v>59.861399999999996</v>
      </c>
      <c r="O61" s="20">
        <v>442</v>
      </c>
      <c r="P61" s="21">
        <v>42</v>
      </c>
      <c r="Q61" s="22">
        <v>0</v>
      </c>
      <c r="R61" s="22">
        <f t="shared" si="1"/>
        <v>400</v>
      </c>
      <c r="S61" s="16">
        <f t="shared" si="2"/>
        <v>20292</v>
      </c>
      <c r="T61" s="16"/>
    </row>
    <row r="62" spans="2:20" ht="25.5" x14ac:dyDescent="0.25">
      <c r="B62" s="10"/>
      <c r="C62" s="11">
        <v>45275</v>
      </c>
      <c r="D62" s="11">
        <v>45278</v>
      </c>
      <c r="E62" s="13" t="s">
        <v>160</v>
      </c>
      <c r="F62" s="14" t="s">
        <v>57</v>
      </c>
      <c r="G62" s="10" t="s">
        <v>161</v>
      </c>
      <c r="H62" s="30"/>
      <c r="I62" s="16">
        <v>132</v>
      </c>
      <c r="J62" s="17">
        <f t="shared" si="8"/>
        <v>23.759999999999998</v>
      </c>
      <c r="K62" s="18">
        <f t="shared" si="3"/>
        <v>155.76</v>
      </c>
      <c r="L62" s="19">
        <v>132</v>
      </c>
      <c r="M62" s="19">
        <f t="shared" si="9"/>
        <v>23.759999999999998</v>
      </c>
      <c r="N62" s="19">
        <f t="shared" si="0"/>
        <v>155.76</v>
      </c>
      <c r="O62" s="20">
        <v>0</v>
      </c>
      <c r="P62" s="21">
        <v>0</v>
      </c>
      <c r="Q62" s="22">
        <v>0</v>
      </c>
      <c r="R62" s="22">
        <f t="shared" si="1"/>
        <v>0</v>
      </c>
      <c r="S62" s="16">
        <f t="shared" si="2"/>
        <v>0</v>
      </c>
      <c r="T62" s="16"/>
    </row>
    <row r="63" spans="2:20" ht="25.5" x14ac:dyDescent="0.25">
      <c r="B63" s="10" t="s">
        <v>86</v>
      </c>
      <c r="C63" s="24"/>
      <c r="D63" s="24"/>
      <c r="E63" s="13" t="s">
        <v>162</v>
      </c>
      <c r="F63" s="14" t="s">
        <v>28</v>
      </c>
      <c r="G63" s="10" t="s">
        <v>163</v>
      </c>
      <c r="H63" s="30"/>
      <c r="I63" s="16">
        <v>8123.23</v>
      </c>
      <c r="J63" s="17">
        <f t="shared" si="8"/>
        <v>1462.1813999999999</v>
      </c>
      <c r="K63" s="18">
        <f t="shared" si="3"/>
        <v>9585.411399999999</v>
      </c>
      <c r="L63" s="19">
        <v>8123.23</v>
      </c>
      <c r="M63" s="19">
        <f t="shared" si="9"/>
        <v>1462.1813999999999</v>
      </c>
      <c r="N63" s="19">
        <f t="shared" si="0"/>
        <v>9585.411399999999</v>
      </c>
      <c r="O63" s="20">
        <v>1</v>
      </c>
      <c r="P63" s="21">
        <v>0</v>
      </c>
      <c r="Q63" s="22">
        <v>0</v>
      </c>
      <c r="R63" s="22">
        <f t="shared" si="1"/>
        <v>1</v>
      </c>
      <c r="S63" s="16">
        <f t="shared" si="2"/>
        <v>8123.23</v>
      </c>
      <c r="T63" s="16"/>
    </row>
    <row r="64" spans="2:20" ht="25.5" x14ac:dyDescent="0.25">
      <c r="B64" s="10" t="s">
        <v>164</v>
      </c>
      <c r="C64" s="11">
        <v>45026</v>
      </c>
      <c r="D64" s="11">
        <v>45036</v>
      </c>
      <c r="E64" s="13" t="s">
        <v>165</v>
      </c>
      <c r="F64" s="14" t="s">
        <v>28</v>
      </c>
      <c r="G64" s="10" t="s">
        <v>166</v>
      </c>
      <c r="H64" s="30"/>
      <c r="I64" s="16">
        <v>5950</v>
      </c>
      <c r="J64" s="17">
        <f t="shared" si="8"/>
        <v>1071</v>
      </c>
      <c r="K64" s="18">
        <f t="shared" si="3"/>
        <v>7021</v>
      </c>
      <c r="L64" s="19">
        <v>5950</v>
      </c>
      <c r="M64" s="19">
        <f t="shared" si="9"/>
        <v>1071</v>
      </c>
      <c r="N64" s="19">
        <f t="shared" si="0"/>
        <v>7021</v>
      </c>
      <c r="O64" s="20">
        <v>1</v>
      </c>
      <c r="P64" s="21">
        <v>0</v>
      </c>
      <c r="Q64" s="22">
        <v>0</v>
      </c>
      <c r="R64" s="32">
        <f t="shared" si="1"/>
        <v>1</v>
      </c>
      <c r="S64" s="16">
        <f t="shared" si="2"/>
        <v>5950</v>
      </c>
      <c r="T64" s="16"/>
    </row>
    <row r="65" spans="2:20" ht="25.5" x14ac:dyDescent="0.25">
      <c r="B65" s="10" t="s">
        <v>157</v>
      </c>
      <c r="C65" s="11">
        <v>45469</v>
      </c>
      <c r="D65" s="11">
        <v>45472</v>
      </c>
      <c r="E65" s="13" t="s">
        <v>167</v>
      </c>
      <c r="F65" s="14" t="s">
        <v>28</v>
      </c>
      <c r="G65" s="10" t="s">
        <v>168</v>
      </c>
      <c r="H65" s="30"/>
      <c r="I65" s="16">
        <v>62</v>
      </c>
      <c r="J65" s="17">
        <f t="shared" si="8"/>
        <v>11.16</v>
      </c>
      <c r="K65" s="18">
        <f t="shared" si="3"/>
        <v>73.16</v>
      </c>
      <c r="L65" s="19">
        <v>42.2</v>
      </c>
      <c r="M65" s="19">
        <f t="shared" si="9"/>
        <v>7.5960000000000001</v>
      </c>
      <c r="N65" s="19">
        <f t="shared" si="0"/>
        <v>49.796000000000006</v>
      </c>
      <c r="O65" s="20">
        <v>34</v>
      </c>
      <c r="P65" s="21">
        <v>8</v>
      </c>
      <c r="Q65" s="22">
        <v>0</v>
      </c>
      <c r="R65" s="32">
        <f t="shared" si="1"/>
        <v>26</v>
      </c>
      <c r="S65" s="16">
        <f t="shared" si="2"/>
        <v>1097.2</v>
      </c>
      <c r="T65" s="16"/>
    </row>
    <row r="66" spans="2:20" ht="25.5" x14ac:dyDescent="0.25">
      <c r="B66" s="10"/>
      <c r="C66" s="24"/>
      <c r="D66" s="24"/>
      <c r="E66" s="13" t="s">
        <v>169</v>
      </c>
      <c r="F66" s="14" t="s">
        <v>74</v>
      </c>
      <c r="G66" s="10" t="s">
        <v>170</v>
      </c>
      <c r="H66" s="30"/>
      <c r="I66" s="16">
        <v>160</v>
      </c>
      <c r="J66" s="17">
        <f t="shared" si="8"/>
        <v>28.799999999999997</v>
      </c>
      <c r="K66" s="18">
        <f t="shared" si="3"/>
        <v>188.8</v>
      </c>
      <c r="L66" s="19">
        <v>160</v>
      </c>
      <c r="M66" s="19">
        <f t="shared" si="9"/>
        <v>28.799999999999997</v>
      </c>
      <c r="N66" s="19">
        <f t="shared" si="0"/>
        <v>188.8</v>
      </c>
      <c r="O66" s="20">
        <v>0</v>
      </c>
      <c r="P66" s="21">
        <v>0</v>
      </c>
      <c r="Q66" s="22">
        <v>0</v>
      </c>
      <c r="R66" s="32">
        <f t="shared" si="1"/>
        <v>0</v>
      </c>
      <c r="S66" s="16">
        <f t="shared" si="2"/>
        <v>0</v>
      </c>
      <c r="T66" s="16"/>
    </row>
    <row r="67" spans="2:20" ht="25.5" x14ac:dyDescent="0.25">
      <c r="B67" s="10" t="s">
        <v>86</v>
      </c>
      <c r="C67" s="11">
        <v>45029</v>
      </c>
      <c r="D67" s="11">
        <v>45036</v>
      </c>
      <c r="E67" s="13" t="s">
        <v>171</v>
      </c>
      <c r="F67" s="14" t="s">
        <v>28</v>
      </c>
      <c r="G67" s="10" t="s">
        <v>172</v>
      </c>
      <c r="H67" s="30"/>
      <c r="I67" s="16">
        <v>1700</v>
      </c>
      <c r="J67" s="17">
        <v>0</v>
      </c>
      <c r="K67" s="18">
        <f t="shared" si="3"/>
        <v>1700</v>
      </c>
      <c r="L67" s="19">
        <v>1700</v>
      </c>
      <c r="M67" s="19">
        <f t="shared" si="9"/>
        <v>306</v>
      </c>
      <c r="N67" s="19">
        <f t="shared" si="0"/>
        <v>2006</v>
      </c>
      <c r="O67" s="20">
        <v>1</v>
      </c>
      <c r="P67" s="21">
        <v>0</v>
      </c>
      <c r="Q67" s="22">
        <v>0</v>
      </c>
      <c r="R67" s="22">
        <v>1</v>
      </c>
      <c r="S67" s="16">
        <f t="shared" si="2"/>
        <v>1700</v>
      </c>
      <c r="T67" s="16"/>
    </row>
    <row r="68" spans="2:20" ht="25.5" x14ac:dyDescent="0.25">
      <c r="B68" s="10"/>
      <c r="C68" s="11">
        <v>45029</v>
      </c>
      <c r="D68" s="11">
        <v>45036</v>
      </c>
      <c r="E68" s="13" t="s">
        <v>173</v>
      </c>
      <c r="F68" s="14" t="s">
        <v>28</v>
      </c>
      <c r="G68" s="10" t="s">
        <v>174</v>
      </c>
      <c r="H68" s="30"/>
      <c r="I68" s="16">
        <v>1150</v>
      </c>
      <c r="J68" s="17">
        <f>+I68*18%</f>
        <v>207</v>
      </c>
      <c r="K68" s="18">
        <f t="shared" si="3"/>
        <v>1357</v>
      </c>
      <c r="L68" s="19">
        <v>1150</v>
      </c>
      <c r="M68" s="19">
        <f t="shared" si="9"/>
        <v>207</v>
      </c>
      <c r="N68" s="19">
        <f t="shared" si="0"/>
        <v>1357</v>
      </c>
      <c r="O68" s="20">
        <v>0</v>
      </c>
      <c r="P68" s="21">
        <v>0</v>
      </c>
      <c r="Q68" s="22">
        <v>0</v>
      </c>
      <c r="R68" s="22">
        <f t="shared" ref="R68:R104" si="10">+O68-P68+Q68</f>
        <v>0</v>
      </c>
      <c r="S68" s="16">
        <f t="shared" si="2"/>
        <v>0</v>
      </c>
      <c r="T68" s="16"/>
    </row>
    <row r="69" spans="2:20" ht="25.5" x14ac:dyDescent="0.25">
      <c r="B69" s="10"/>
      <c r="C69" s="11">
        <v>45026</v>
      </c>
      <c r="D69" s="11">
        <v>45036</v>
      </c>
      <c r="E69" s="13" t="s">
        <v>175</v>
      </c>
      <c r="F69" s="14" t="s">
        <v>28</v>
      </c>
      <c r="G69" s="10" t="s">
        <v>176</v>
      </c>
      <c r="H69" s="30"/>
      <c r="I69" s="16">
        <v>295</v>
      </c>
      <c r="J69" s="17">
        <f>+I69*18%</f>
        <v>53.1</v>
      </c>
      <c r="K69" s="18">
        <f t="shared" si="3"/>
        <v>348.1</v>
      </c>
      <c r="L69" s="19">
        <v>295</v>
      </c>
      <c r="M69" s="19">
        <f t="shared" si="9"/>
        <v>53.1</v>
      </c>
      <c r="N69" s="19">
        <f t="shared" si="0"/>
        <v>348.1</v>
      </c>
      <c r="O69" s="20">
        <v>0</v>
      </c>
      <c r="P69" s="21">
        <v>0</v>
      </c>
      <c r="Q69" s="22">
        <v>0</v>
      </c>
      <c r="R69" s="22">
        <f t="shared" si="10"/>
        <v>0</v>
      </c>
      <c r="S69" s="16">
        <f t="shared" si="2"/>
        <v>0</v>
      </c>
      <c r="T69" s="16"/>
    </row>
    <row r="70" spans="2:20" ht="25.5" x14ac:dyDescent="0.25">
      <c r="B70" s="10" t="s">
        <v>109</v>
      </c>
      <c r="C70" s="11">
        <v>45275</v>
      </c>
      <c r="D70" s="11">
        <v>45278</v>
      </c>
      <c r="E70" s="13" t="s">
        <v>177</v>
      </c>
      <c r="F70" s="14" t="s">
        <v>28</v>
      </c>
      <c r="G70" s="10" t="s">
        <v>178</v>
      </c>
      <c r="H70" s="30"/>
      <c r="I70" s="16">
        <v>195</v>
      </c>
      <c r="J70" s="17">
        <f>+I70*18%</f>
        <v>35.1</v>
      </c>
      <c r="K70" s="18">
        <f t="shared" si="3"/>
        <v>230.1</v>
      </c>
      <c r="L70" s="19">
        <v>195</v>
      </c>
      <c r="M70" s="19">
        <f t="shared" si="9"/>
        <v>35.1</v>
      </c>
      <c r="N70" s="19">
        <f t="shared" si="0"/>
        <v>230.1</v>
      </c>
      <c r="O70" s="20">
        <v>15</v>
      </c>
      <c r="P70" s="21">
        <v>1</v>
      </c>
      <c r="Q70" s="22">
        <v>0</v>
      </c>
      <c r="R70" s="22">
        <f t="shared" si="10"/>
        <v>14</v>
      </c>
      <c r="S70" s="16">
        <f t="shared" si="2"/>
        <v>2730</v>
      </c>
      <c r="T70" s="16"/>
    </row>
    <row r="71" spans="2:20" ht="25.5" x14ac:dyDescent="0.25">
      <c r="B71" s="10"/>
      <c r="C71" s="11">
        <v>45026</v>
      </c>
      <c r="D71" s="11">
        <v>45036</v>
      </c>
      <c r="E71" s="13" t="s">
        <v>179</v>
      </c>
      <c r="F71" s="14" t="s">
        <v>28</v>
      </c>
      <c r="G71" s="10" t="s">
        <v>180</v>
      </c>
      <c r="H71" s="30"/>
      <c r="I71" s="16">
        <v>375</v>
      </c>
      <c r="J71" s="17">
        <v>0</v>
      </c>
      <c r="K71" s="18">
        <f t="shared" si="3"/>
        <v>375</v>
      </c>
      <c r="L71" s="19">
        <v>375</v>
      </c>
      <c r="M71" s="19">
        <f t="shared" si="9"/>
        <v>67.5</v>
      </c>
      <c r="N71" s="19">
        <f t="shared" si="0"/>
        <v>442.5</v>
      </c>
      <c r="O71" s="20">
        <v>0</v>
      </c>
      <c r="P71" s="21">
        <v>0</v>
      </c>
      <c r="Q71" s="22">
        <v>0</v>
      </c>
      <c r="R71" s="22">
        <f t="shared" si="10"/>
        <v>0</v>
      </c>
      <c r="S71" s="16">
        <f t="shared" si="2"/>
        <v>0</v>
      </c>
      <c r="T71" s="16"/>
    </row>
    <row r="72" spans="2:20" ht="25.5" x14ac:dyDescent="0.25">
      <c r="B72" s="10" t="s">
        <v>26</v>
      </c>
      <c r="C72" s="11">
        <v>45469</v>
      </c>
      <c r="D72" s="11">
        <v>45472</v>
      </c>
      <c r="E72" s="13" t="s">
        <v>181</v>
      </c>
      <c r="F72" s="14" t="s">
        <v>28</v>
      </c>
      <c r="G72" s="10" t="s">
        <v>182</v>
      </c>
      <c r="H72" s="30" t="s">
        <v>76</v>
      </c>
      <c r="I72" s="16">
        <v>225</v>
      </c>
      <c r="J72" s="17">
        <v>0</v>
      </c>
      <c r="K72" s="18">
        <f t="shared" si="3"/>
        <v>225</v>
      </c>
      <c r="L72" s="19">
        <v>152.63999999999999</v>
      </c>
      <c r="M72" s="19">
        <f>+L72*0%</f>
        <v>0</v>
      </c>
      <c r="N72" s="19">
        <f t="shared" si="0"/>
        <v>152.63999999999999</v>
      </c>
      <c r="O72" s="20">
        <v>5</v>
      </c>
      <c r="P72" s="21">
        <v>1</v>
      </c>
      <c r="Q72" s="22">
        <v>0</v>
      </c>
      <c r="R72" s="22">
        <f t="shared" si="10"/>
        <v>4</v>
      </c>
      <c r="S72" s="16">
        <f t="shared" si="2"/>
        <v>610.55999999999995</v>
      </c>
      <c r="T72" s="16"/>
    </row>
    <row r="73" spans="2:20" ht="25.5" x14ac:dyDescent="0.25">
      <c r="B73" s="10"/>
      <c r="C73" s="11">
        <v>45029</v>
      </c>
      <c r="D73" s="11">
        <v>45036</v>
      </c>
      <c r="E73" s="13" t="s">
        <v>183</v>
      </c>
      <c r="F73" s="14" t="s">
        <v>28</v>
      </c>
      <c r="G73" s="10" t="s">
        <v>184</v>
      </c>
      <c r="H73" s="30"/>
      <c r="I73" s="16">
        <v>950</v>
      </c>
      <c r="J73" s="17">
        <v>0</v>
      </c>
      <c r="K73" s="18">
        <f t="shared" si="3"/>
        <v>950</v>
      </c>
      <c r="L73" s="19">
        <v>950</v>
      </c>
      <c r="M73" s="19">
        <f>+L73*18%</f>
        <v>171</v>
      </c>
      <c r="N73" s="19">
        <f t="shared" ref="N73:N104" si="11">+L73+M73</f>
        <v>1121</v>
      </c>
      <c r="O73" s="20">
        <v>0</v>
      </c>
      <c r="P73" s="21">
        <v>0</v>
      </c>
      <c r="Q73" s="22">
        <v>0</v>
      </c>
      <c r="R73" s="22">
        <f t="shared" si="10"/>
        <v>0</v>
      </c>
      <c r="S73" s="16">
        <f t="shared" ref="S73:S104" si="12">+L73*R73</f>
        <v>0</v>
      </c>
      <c r="T73" s="16"/>
    </row>
    <row r="74" spans="2:20" ht="25.5" x14ac:dyDescent="0.25">
      <c r="B74" s="10" t="s">
        <v>185</v>
      </c>
      <c r="C74" s="11">
        <v>45324</v>
      </c>
      <c r="D74" s="11">
        <v>45351</v>
      </c>
      <c r="E74" s="13" t="s">
        <v>186</v>
      </c>
      <c r="F74" s="14" t="s">
        <v>28</v>
      </c>
      <c r="G74" s="10" t="s">
        <v>187</v>
      </c>
      <c r="H74" s="30"/>
      <c r="I74" s="16">
        <v>1790</v>
      </c>
      <c r="J74" s="17">
        <v>0</v>
      </c>
      <c r="K74" s="18">
        <f t="shared" si="3"/>
        <v>1790</v>
      </c>
      <c r="L74" s="19">
        <v>1790</v>
      </c>
      <c r="M74" s="19">
        <f>+L74*18%</f>
        <v>322.2</v>
      </c>
      <c r="N74" s="19">
        <f t="shared" si="11"/>
        <v>2112.1999999999998</v>
      </c>
      <c r="O74" s="20">
        <v>2</v>
      </c>
      <c r="P74" s="21">
        <v>0</v>
      </c>
      <c r="Q74" s="22">
        <v>0</v>
      </c>
      <c r="R74" s="22">
        <f t="shared" si="10"/>
        <v>2</v>
      </c>
      <c r="S74" s="16">
        <f t="shared" si="12"/>
        <v>3580</v>
      </c>
      <c r="T74" s="16"/>
    </row>
    <row r="75" spans="2:20" ht="25.5" x14ac:dyDescent="0.25">
      <c r="B75" s="10"/>
      <c r="C75" s="11">
        <v>45324</v>
      </c>
      <c r="D75" s="11">
        <v>45351</v>
      </c>
      <c r="E75" s="13" t="s">
        <v>188</v>
      </c>
      <c r="F75" s="14" t="s">
        <v>90</v>
      </c>
      <c r="G75" s="10" t="s">
        <v>189</v>
      </c>
      <c r="H75" s="30"/>
      <c r="I75" s="16">
        <v>1200</v>
      </c>
      <c r="J75" s="17">
        <v>0</v>
      </c>
      <c r="K75" s="18">
        <f t="shared" ref="K75:K104" si="13">+I75+J75</f>
        <v>1200</v>
      </c>
      <c r="L75" s="19">
        <v>1200</v>
      </c>
      <c r="M75" s="19">
        <f>+L75*18%</f>
        <v>216</v>
      </c>
      <c r="N75" s="19">
        <f t="shared" si="11"/>
        <v>1416</v>
      </c>
      <c r="O75" s="20">
        <v>0</v>
      </c>
      <c r="P75" s="21">
        <v>0</v>
      </c>
      <c r="Q75" s="22">
        <v>0</v>
      </c>
      <c r="R75" s="22">
        <f t="shared" si="10"/>
        <v>0</v>
      </c>
      <c r="S75" s="16">
        <f t="shared" si="12"/>
        <v>0</v>
      </c>
      <c r="T75" s="16"/>
    </row>
    <row r="76" spans="2:20" ht="25.5" x14ac:dyDescent="0.25">
      <c r="B76" s="10" t="s">
        <v>190</v>
      </c>
      <c r="C76" s="11">
        <v>45156</v>
      </c>
      <c r="D76" s="11">
        <v>45161</v>
      </c>
      <c r="E76" s="13" t="s">
        <v>191</v>
      </c>
      <c r="F76" s="14" t="s">
        <v>90</v>
      </c>
      <c r="G76" s="10" t="s">
        <v>192</v>
      </c>
      <c r="H76" s="30"/>
      <c r="I76" s="16">
        <v>135</v>
      </c>
      <c r="J76" s="17">
        <v>0</v>
      </c>
      <c r="K76" s="18">
        <f t="shared" si="13"/>
        <v>135</v>
      </c>
      <c r="L76" s="19">
        <v>135</v>
      </c>
      <c r="M76" s="19">
        <f>+L76*18%</f>
        <v>24.3</v>
      </c>
      <c r="N76" s="19">
        <f t="shared" si="11"/>
        <v>159.30000000000001</v>
      </c>
      <c r="O76" s="20">
        <v>3</v>
      </c>
      <c r="P76" s="21">
        <v>0</v>
      </c>
      <c r="Q76" s="22">
        <v>0</v>
      </c>
      <c r="R76" s="32">
        <f t="shared" si="10"/>
        <v>3</v>
      </c>
      <c r="S76" s="16">
        <f t="shared" si="12"/>
        <v>405</v>
      </c>
      <c r="T76" s="16"/>
    </row>
    <row r="77" spans="2:20" ht="25.5" x14ac:dyDescent="0.25">
      <c r="B77" s="10" t="s">
        <v>26</v>
      </c>
      <c r="C77" s="11">
        <v>45594</v>
      </c>
      <c r="D77" s="11" t="s">
        <v>22</v>
      </c>
      <c r="E77" s="13" t="s">
        <v>193</v>
      </c>
      <c r="F77" s="14" t="s">
        <v>194</v>
      </c>
      <c r="G77" s="10" t="s">
        <v>195</v>
      </c>
      <c r="H77" s="30" t="s">
        <v>76</v>
      </c>
      <c r="I77" s="16">
        <v>631.37</v>
      </c>
      <c r="J77" s="17">
        <v>0</v>
      </c>
      <c r="K77" s="18">
        <f t="shared" si="13"/>
        <v>631.37</v>
      </c>
      <c r="L77" s="19">
        <v>637.30999999999995</v>
      </c>
      <c r="M77" s="19">
        <f>+L77*0%</f>
        <v>0</v>
      </c>
      <c r="N77" s="19">
        <f t="shared" si="11"/>
        <v>637.30999999999995</v>
      </c>
      <c r="O77" s="20">
        <v>17</v>
      </c>
      <c r="P77" s="21">
        <v>0</v>
      </c>
      <c r="Q77" s="22">
        <v>0</v>
      </c>
      <c r="R77" s="32">
        <f t="shared" si="10"/>
        <v>17</v>
      </c>
      <c r="S77" s="16">
        <f t="shared" si="12"/>
        <v>10834.269999999999</v>
      </c>
      <c r="T77" s="16"/>
    </row>
    <row r="78" spans="2:20" ht="25.5" x14ac:dyDescent="0.25">
      <c r="B78" s="10" t="s">
        <v>196</v>
      </c>
      <c r="C78" s="11">
        <v>45156</v>
      </c>
      <c r="D78" s="11">
        <v>45161</v>
      </c>
      <c r="E78" s="13" t="s">
        <v>197</v>
      </c>
      <c r="F78" s="14" t="s">
        <v>24</v>
      </c>
      <c r="G78" s="10" t="s">
        <v>198</v>
      </c>
      <c r="H78" s="30"/>
      <c r="I78" s="16">
        <v>190</v>
      </c>
      <c r="J78" s="17">
        <v>0</v>
      </c>
      <c r="K78" s="18">
        <f t="shared" si="13"/>
        <v>190</v>
      </c>
      <c r="L78" s="19">
        <v>190</v>
      </c>
      <c r="M78" s="19">
        <f t="shared" ref="M78:M104" si="14">+L78*18%</f>
        <v>34.199999999999996</v>
      </c>
      <c r="N78" s="19">
        <f t="shared" si="11"/>
        <v>224.2</v>
      </c>
      <c r="O78" s="20">
        <v>6</v>
      </c>
      <c r="P78" s="21">
        <v>0</v>
      </c>
      <c r="Q78" s="22">
        <v>0</v>
      </c>
      <c r="R78" s="32">
        <f t="shared" si="10"/>
        <v>6</v>
      </c>
      <c r="S78" s="16">
        <f t="shared" si="12"/>
        <v>1140</v>
      </c>
      <c r="T78" s="16"/>
    </row>
    <row r="79" spans="2:20" ht="25.5" x14ac:dyDescent="0.25">
      <c r="B79" s="10"/>
      <c r="C79" s="11">
        <v>45156</v>
      </c>
      <c r="D79" s="11">
        <v>45161</v>
      </c>
      <c r="E79" s="13" t="s">
        <v>199</v>
      </c>
      <c r="F79" s="14" t="s">
        <v>200</v>
      </c>
      <c r="G79" s="10" t="s">
        <v>201</v>
      </c>
      <c r="H79" s="30"/>
      <c r="I79" s="16">
        <v>1950</v>
      </c>
      <c r="J79" s="17">
        <f>+I79*18%</f>
        <v>351</v>
      </c>
      <c r="K79" s="18">
        <f t="shared" si="13"/>
        <v>2301</v>
      </c>
      <c r="L79" s="19">
        <v>1950</v>
      </c>
      <c r="M79" s="19">
        <f t="shared" si="14"/>
        <v>351</v>
      </c>
      <c r="N79" s="19">
        <f t="shared" si="11"/>
        <v>2301</v>
      </c>
      <c r="O79" s="20">
        <v>0</v>
      </c>
      <c r="P79" s="21">
        <v>0</v>
      </c>
      <c r="Q79" s="22">
        <v>0</v>
      </c>
      <c r="R79" s="22">
        <f t="shared" si="10"/>
        <v>0</v>
      </c>
      <c r="S79" s="16">
        <f t="shared" si="12"/>
        <v>0</v>
      </c>
      <c r="T79" s="16"/>
    </row>
    <row r="80" spans="2:20" ht="25.5" x14ac:dyDescent="0.25">
      <c r="B80" s="10"/>
      <c r="C80" s="11">
        <v>45156</v>
      </c>
      <c r="D80" s="11">
        <v>45161</v>
      </c>
      <c r="E80" s="13" t="s">
        <v>202</v>
      </c>
      <c r="F80" s="14" t="s">
        <v>200</v>
      </c>
      <c r="G80" s="10" t="s">
        <v>203</v>
      </c>
      <c r="H80" s="30"/>
      <c r="I80" s="16">
        <v>550</v>
      </c>
      <c r="J80" s="17">
        <f>+I80*18%</f>
        <v>99</v>
      </c>
      <c r="K80" s="18">
        <f t="shared" si="13"/>
        <v>649</v>
      </c>
      <c r="L80" s="19">
        <v>550</v>
      </c>
      <c r="M80" s="19">
        <f t="shared" si="14"/>
        <v>99</v>
      </c>
      <c r="N80" s="19">
        <f t="shared" si="11"/>
        <v>649</v>
      </c>
      <c r="O80" s="20">
        <v>0</v>
      </c>
      <c r="P80" s="21">
        <v>0</v>
      </c>
      <c r="Q80" s="22">
        <v>0</v>
      </c>
      <c r="R80" s="22">
        <f t="shared" si="10"/>
        <v>0</v>
      </c>
      <c r="S80" s="16">
        <f t="shared" si="12"/>
        <v>0</v>
      </c>
      <c r="T80" s="16"/>
    </row>
    <row r="81" spans="2:20" ht="25.5" x14ac:dyDescent="0.25">
      <c r="B81" s="10"/>
      <c r="C81" s="11">
        <v>45156</v>
      </c>
      <c r="D81" s="11">
        <v>45161</v>
      </c>
      <c r="E81" s="13" t="s">
        <v>204</v>
      </c>
      <c r="F81" s="14" t="s">
        <v>200</v>
      </c>
      <c r="G81" s="10" t="s">
        <v>205</v>
      </c>
      <c r="H81" s="30"/>
      <c r="I81" s="16">
        <v>1925</v>
      </c>
      <c r="J81" s="17">
        <f>+I81*18%</f>
        <v>346.5</v>
      </c>
      <c r="K81" s="18">
        <f t="shared" si="13"/>
        <v>2271.5</v>
      </c>
      <c r="L81" s="19">
        <v>1925</v>
      </c>
      <c r="M81" s="19">
        <f t="shared" si="14"/>
        <v>346.5</v>
      </c>
      <c r="N81" s="19">
        <f t="shared" si="11"/>
        <v>2271.5</v>
      </c>
      <c r="O81" s="20">
        <v>0</v>
      </c>
      <c r="P81" s="21">
        <v>0</v>
      </c>
      <c r="Q81" s="22">
        <v>0</v>
      </c>
      <c r="R81" s="22">
        <f t="shared" si="10"/>
        <v>0</v>
      </c>
      <c r="S81" s="16">
        <f t="shared" si="12"/>
        <v>0</v>
      </c>
      <c r="T81" s="16"/>
    </row>
    <row r="82" spans="2:20" ht="25.5" x14ac:dyDescent="0.25">
      <c r="B82" s="10"/>
      <c r="C82" s="11">
        <v>45156</v>
      </c>
      <c r="D82" s="11">
        <v>45161</v>
      </c>
      <c r="E82" s="13" t="s">
        <v>206</v>
      </c>
      <c r="F82" s="14" t="s">
        <v>200</v>
      </c>
      <c r="G82" s="10" t="s">
        <v>207</v>
      </c>
      <c r="H82" s="30"/>
      <c r="I82" s="16">
        <v>995</v>
      </c>
      <c r="J82" s="17">
        <f>+I82*18%</f>
        <v>179.1</v>
      </c>
      <c r="K82" s="18">
        <f t="shared" si="13"/>
        <v>1174.0999999999999</v>
      </c>
      <c r="L82" s="19">
        <v>995</v>
      </c>
      <c r="M82" s="19">
        <f t="shared" si="14"/>
        <v>179.1</v>
      </c>
      <c r="N82" s="19">
        <f t="shared" si="11"/>
        <v>1174.0999999999999</v>
      </c>
      <c r="O82" s="20">
        <v>0</v>
      </c>
      <c r="P82" s="21">
        <v>0</v>
      </c>
      <c r="Q82" s="22">
        <v>0</v>
      </c>
      <c r="R82" s="22">
        <f t="shared" si="10"/>
        <v>0</v>
      </c>
      <c r="S82" s="16">
        <f t="shared" si="12"/>
        <v>0</v>
      </c>
      <c r="T82" s="16"/>
    </row>
    <row r="83" spans="2:20" ht="25.5" x14ac:dyDescent="0.25">
      <c r="B83" s="10"/>
      <c r="C83" s="11">
        <v>45156</v>
      </c>
      <c r="D83" s="11">
        <v>45161</v>
      </c>
      <c r="E83" s="13" t="s">
        <v>208</v>
      </c>
      <c r="F83" s="14" t="s">
        <v>28</v>
      </c>
      <c r="G83" s="10" t="s">
        <v>209</v>
      </c>
      <c r="H83" s="30"/>
      <c r="I83" s="16">
        <v>190</v>
      </c>
      <c r="J83" s="17">
        <v>0</v>
      </c>
      <c r="K83" s="18">
        <f t="shared" si="13"/>
        <v>190</v>
      </c>
      <c r="L83" s="19">
        <v>190</v>
      </c>
      <c r="M83" s="19">
        <f t="shared" si="14"/>
        <v>34.199999999999996</v>
      </c>
      <c r="N83" s="19">
        <f t="shared" si="11"/>
        <v>224.2</v>
      </c>
      <c r="O83" s="20">
        <v>0</v>
      </c>
      <c r="P83" s="21">
        <v>0</v>
      </c>
      <c r="Q83" s="22">
        <v>0</v>
      </c>
      <c r="R83" s="22">
        <f t="shared" si="10"/>
        <v>0</v>
      </c>
      <c r="S83" s="16">
        <f t="shared" si="12"/>
        <v>0</v>
      </c>
      <c r="T83" s="16"/>
    </row>
    <row r="84" spans="2:20" ht="25.5" x14ac:dyDescent="0.25">
      <c r="B84" s="10"/>
      <c r="C84" s="11">
        <v>45156</v>
      </c>
      <c r="D84" s="11">
        <v>45161</v>
      </c>
      <c r="E84" s="13" t="s">
        <v>210</v>
      </c>
      <c r="F84" s="14" t="s">
        <v>28</v>
      </c>
      <c r="G84" s="10" t="s">
        <v>211</v>
      </c>
      <c r="H84" s="30"/>
      <c r="I84" s="16">
        <v>460</v>
      </c>
      <c r="J84" s="17">
        <v>0</v>
      </c>
      <c r="K84" s="18">
        <f t="shared" si="13"/>
        <v>460</v>
      </c>
      <c r="L84" s="19">
        <v>460</v>
      </c>
      <c r="M84" s="19">
        <f t="shared" si="14"/>
        <v>82.8</v>
      </c>
      <c r="N84" s="19">
        <f t="shared" si="11"/>
        <v>542.79999999999995</v>
      </c>
      <c r="O84" s="20">
        <v>3</v>
      </c>
      <c r="P84" s="21">
        <v>0</v>
      </c>
      <c r="Q84" s="22">
        <v>0</v>
      </c>
      <c r="R84" s="32">
        <f t="shared" si="10"/>
        <v>3</v>
      </c>
      <c r="S84" s="16">
        <f t="shared" si="12"/>
        <v>1380</v>
      </c>
      <c r="T84" s="16"/>
    </row>
    <row r="85" spans="2:20" ht="25.5" x14ac:dyDescent="0.25">
      <c r="B85" s="10" t="s">
        <v>26</v>
      </c>
      <c r="C85" s="11">
        <v>45469</v>
      </c>
      <c r="D85" s="11">
        <v>45472</v>
      </c>
      <c r="E85" s="13" t="s">
        <v>212</v>
      </c>
      <c r="F85" s="14" t="s">
        <v>28</v>
      </c>
      <c r="G85" s="10" t="s">
        <v>213</v>
      </c>
      <c r="H85" s="26"/>
      <c r="I85" s="16">
        <v>44</v>
      </c>
      <c r="J85" s="17">
        <f>+I85*18%</f>
        <v>7.92</v>
      </c>
      <c r="K85" s="18">
        <f t="shared" si="13"/>
        <v>51.92</v>
      </c>
      <c r="L85" s="19">
        <v>29.52</v>
      </c>
      <c r="M85" s="19">
        <f t="shared" si="14"/>
        <v>5.3136000000000001</v>
      </c>
      <c r="N85" s="19">
        <f t="shared" si="11"/>
        <v>34.833599999999997</v>
      </c>
      <c r="O85" s="20">
        <v>10</v>
      </c>
      <c r="P85" s="21">
        <v>5</v>
      </c>
      <c r="Q85" s="22">
        <v>0</v>
      </c>
      <c r="R85" s="32">
        <f t="shared" si="10"/>
        <v>5</v>
      </c>
      <c r="S85" s="16">
        <f t="shared" si="12"/>
        <v>147.6</v>
      </c>
      <c r="T85" s="16"/>
    </row>
    <row r="86" spans="2:20" ht="25.5" x14ac:dyDescent="0.25">
      <c r="B86" s="10"/>
      <c r="C86" s="11">
        <v>45215</v>
      </c>
      <c r="D86" s="11">
        <v>45219</v>
      </c>
      <c r="E86" s="13" t="s">
        <v>214</v>
      </c>
      <c r="F86" s="14" t="s">
        <v>28</v>
      </c>
      <c r="G86" s="10" t="s">
        <v>215</v>
      </c>
      <c r="H86" s="30"/>
      <c r="I86" s="38">
        <v>431</v>
      </c>
      <c r="J86" s="17">
        <v>0</v>
      </c>
      <c r="K86" s="18">
        <f t="shared" si="13"/>
        <v>431</v>
      </c>
      <c r="L86" s="39">
        <v>431</v>
      </c>
      <c r="M86" s="19">
        <f t="shared" si="14"/>
        <v>77.58</v>
      </c>
      <c r="N86" s="19">
        <f t="shared" si="11"/>
        <v>508.58</v>
      </c>
      <c r="O86" s="20">
        <v>8</v>
      </c>
      <c r="P86" s="21">
        <v>2</v>
      </c>
      <c r="Q86" s="22">
        <v>0</v>
      </c>
      <c r="R86" s="22">
        <f t="shared" si="10"/>
        <v>6</v>
      </c>
      <c r="S86" s="16">
        <f t="shared" si="12"/>
        <v>2586</v>
      </c>
      <c r="T86" s="16"/>
    </row>
    <row r="87" spans="2:20" ht="25.5" x14ac:dyDescent="0.25">
      <c r="B87" s="10" t="s">
        <v>44</v>
      </c>
      <c r="C87" s="11">
        <v>45215</v>
      </c>
      <c r="D87" s="11">
        <v>45219</v>
      </c>
      <c r="E87" s="13" t="s">
        <v>216</v>
      </c>
      <c r="F87" s="14" t="s">
        <v>28</v>
      </c>
      <c r="G87" s="10" t="s">
        <v>217</v>
      </c>
      <c r="H87" s="30"/>
      <c r="I87" s="38">
        <v>369</v>
      </c>
      <c r="J87" s="17">
        <v>0</v>
      </c>
      <c r="K87" s="18">
        <f t="shared" si="13"/>
        <v>369</v>
      </c>
      <c r="L87" s="39">
        <v>369</v>
      </c>
      <c r="M87" s="19">
        <f t="shared" si="14"/>
        <v>66.42</v>
      </c>
      <c r="N87" s="19">
        <f t="shared" si="11"/>
        <v>435.42</v>
      </c>
      <c r="O87" s="20">
        <v>4</v>
      </c>
      <c r="P87" s="21">
        <v>2</v>
      </c>
      <c r="Q87" s="22">
        <v>0</v>
      </c>
      <c r="R87" s="22">
        <f t="shared" si="10"/>
        <v>2</v>
      </c>
      <c r="S87" s="16">
        <f t="shared" si="12"/>
        <v>738</v>
      </c>
      <c r="T87" s="16"/>
    </row>
    <row r="88" spans="2:20" ht="25.5" x14ac:dyDescent="0.25">
      <c r="B88" s="10" t="s">
        <v>218</v>
      </c>
      <c r="C88" s="11">
        <v>45215</v>
      </c>
      <c r="D88" s="11">
        <v>45219</v>
      </c>
      <c r="E88" s="13" t="s">
        <v>219</v>
      </c>
      <c r="F88" s="14" t="s">
        <v>28</v>
      </c>
      <c r="G88" s="10" t="s">
        <v>220</v>
      </c>
      <c r="H88" s="30"/>
      <c r="I88" s="38">
        <v>1619</v>
      </c>
      <c r="J88" s="17">
        <v>0</v>
      </c>
      <c r="K88" s="18">
        <f t="shared" si="13"/>
        <v>1619</v>
      </c>
      <c r="L88" s="39">
        <v>1619</v>
      </c>
      <c r="M88" s="19">
        <f t="shared" si="14"/>
        <v>291.42</v>
      </c>
      <c r="N88" s="19">
        <f t="shared" si="11"/>
        <v>1910.42</v>
      </c>
      <c r="O88" s="20">
        <v>30</v>
      </c>
      <c r="P88" s="21">
        <v>2</v>
      </c>
      <c r="Q88" s="22">
        <v>0</v>
      </c>
      <c r="R88" s="22">
        <f t="shared" si="10"/>
        <v>28</v>
      </c>
      <c r="S88" s="16">
        <f t="shared" si="12"/>
        <v>45332</v>
      </c>
      <c r="T88" s="16"/>
    </row>
    <row r="89" spans="2:20" ht="25.5" x14ac:dyDescent="0.25">
      <c r="B89" s="10" t="s">
        <v>218</v>
      </c>
      <c r="C89" s="11">
        <v>45215</v>
      </c>
      <c r="D89" s="11">
        <v>45219</v>
      </c>
      <c r="E89" s="13" t="s">
        <v>221</v>
      </c>
      <c r="F89" s="14" t="s">
        <v>28</v>
      </c>
      <c r="G89" s="10" t="s">
        <v>222</v>
      </c>
      <c r="H89" s="30"/>
      <c r="I89" s="38">
        <v>2420</v>
      </c>
      <c r="J89" s="17">
        <v>0</v>
      </c>
      <c r="K89" s="18">
        <f t="shared" si="13"/>
        <v>2420</v>
      </c>
      <c r="L89" s="40">
        <v>2420</v>
      </c>
      <c r="M89" s="19">
        <f t="shared" si="14"/>
        <v>435.59999999999997</v>
      </c>
      <c r="N89" s="19">
        <f t="shared" si="11"/>
        <v>2855.6</v>
      </c>
      <c r="O89" s="20">
        <v>3</v>
      </c>
      <c r="P89" s="21">
        <v>1</v>
      </c>
      <c r="Q89" s="22">
        <v>0</v>
      </c>
      <c r="R89" s="22">
        <f t="shared" si="10"/>
        <v>2</v>
      </c>
      <c r="S89" s="16">
        <f t="shared" si="12"/>
        <v>4840</v>
      </c>
      <c r="T89" s="16"/>
    </row>
    <row r="90" spans="2:20" ht="25.5" x14ac:dyDescent="0.25">
      <c r="B90" s="10"/>
      <c r="C90" s="11">
        <v>45215</v>
      </c>
      <c r="D90" s="11">
        <v>45219</v>
      </c>
      <c r="E90" s="13" t="s">
        <v>223</v>
      </c>
      <c r="F90" s="14" t="s">
        <v>28</v>
      </c>
      <c r="G90" s="10" t="s">
        <v>224</v>
      </c>
      <c r="H90" s="30"/>
      <c r="I90" s="38">
        <v>2119</v>
      </c>
      <c r="J90" s="17">
        <v>0</v>
      </c>
      <c r="K90" s="18">
        <f t="shared" si="13"/>
        <v>2119</v>
      </c>
      <c r="L90" s="40">
        <v>2119</v>
      </c>
      <c r="M90" s="19">
        <f t="shared" si="14"/>
        <v>381.41999999999996</v>
      </c>
      <c r="N90" s="19">
        <f t="shared" si="11"/>
        <v>2500.42</v>
      </c>
      <c r="O90" s="20">
        <v>0</v>
      </c>
      <c r="P90" s="21">
        <v>0</v>
      </c>
      <c r="Q90" s="22">
        <v>0</v>
      </c>
      <c r="R90" s="22">
        <f t="shared" si="10"/>
        <v>0</v>
      </c>
      <c r="S90" s="16">
        <f t="shared" si="12"/>
        <v>0</v>
      </c>
      <c r="T90" s="16"/>
    </row>
    <row r="91" spans="2:20" ht="25.5" x14ac:dyDescent="0.25">
      <c r="B91" s="10"/>
      <c r="C91" s="11">
        <v>45280</v>
      </c>
      <c r="D91" s="11">
        <v>45280</v>
      </c>
      <c r="E91" s="13" t="s">
        <v>225</v>
      </c>
      <c r="F91" s="14" t="s">
        <v>226</v>
      </c>
      <c r="G91" s="10" t="s">
        <v>227</v>
      </c>
      <c r="H91" s="41"/>
      <c r="I91" s="38">
        <v>2400</v>
      </c>
      <c r="J91" s="17">
        <v>0</v>
      </c>
      <c r="K91" s="18">
        <f t="shared" si="13"/>
        <v>2400</v>
      </c>
      <c r="L91" s="40">
        <v>2400</v>
      </c>
      <c r="M91" s="40">
        <f t="shared" si="14"/>
        <v>432</v>
      </c>
      <c r="N91" s="40">
        <f t="shared" si="11"/>
        <v>2832</v>
      </c>
      <c r="O91" s="20">
        <v>0</v>
      </c>
      <c r="P91" s="21">
        <v>0</v>
      </c>
      <c r="Q91" s="22">
        <v>0</v>
      </c>
      <c r="R91" s="22">
        <f t="shared" si="10"/>
        <v>0</v>
      </c>
      <c r="S91" s="16">
        <f t="shared" si="12"/>
        <v>0</v>
      </c>
      <c r="T91" s="16"/>
    </row>
    <row r="92" spans="2:20" ht="25.5" x14ac:dyDescent="0.25">
      <c r="B92" s="10"/>
      <c r="C92" s="11">
        <v>45280</v>
      </c>
      <c r="D92" s="11">
        <v>45280</v>
      </c>
      <c r="E92" s="13" t="s">
        <v>228</v>
      </c>
      <c r="F92" s="14" t="s">
        <v>226</v>
      </c>
      <c r="G92" s="10" t="s">
        <v>229</v>
      </c>
      <c r="H92" s="41"/>
      <c r="I92" s="38">
        <v>3000</v>
      </c>
      <c r="J92" s="17">
        <v>0</v>
      </c>
      <c r="K92" s="18">
        <f t="shared" si="13"/>
        <v>3000</v>
      </c>
      <c r="L92" s="40">
        <v>3000</v>
      </c>
      <c r="M92" s="40">
        <f t="shared" si="14"/>
        <v>540</v>
      </c>
      <c r="N92" s="40">
        <f t="shared" si="11"/>
        <v>3540</v>
      </c>
      <c r="O92" s="20">
        <v>0</v>
      </c>
      <c r="P92" s="21">
        <v>0</v>
      </c>
      <c r="Q92" s="22">
        <v>0</v>
      </c>
      <c r="R92" s="22">
        <f t="shared" si="10"/>
        <v>0</v>
      </c>
      <c r="S92" s="16">
        <f t="shared" si="12"/>
        <v>0</v>
      </c>
      <c r="T92" s="16"/>
    </row>
    <row r="93" spans="2:20" ht="25.5" x14ac:dyDescent="0.25">
      <c r="B93" s="10"/>
      <c r="C93" s="11">
        <v>45280</v>
      </c>
      <c r="D93" s="11">
        <v>45280</v>
      </c>
      <c r="E93" s="13" t="s">
        <v>230</v>
      </c>
      <c r="F93" s="14" t="s">
        <v>226</v>
      </c>
      <c r="G93" s="10" t="s">
        <v>231</v>
      </c>
      <c r="H93" s="41"/>
      <c r="I93" s="38">
        <v>2400</v>
      </c>
      <c r="J93" s="17">
        <v>0</v>
      </c>
      <c r="K93" s="18">
        <f t="shared" si="13"/>
        <v>2400</v>
      </c>
      <c r="L93" s="40">
        <v>2400</v>
      </c>
      <c r="M93" s="40">
        <f t="shared" si="14"/>
        <v>432</v>
      </c>
      <c r="N93" s="40">
        <f t="shared" si="11"/>
        <v>2832</v>
      </c>
      <c r="O93" s="20">
        <v>0</v>
      </c>
      <c r="P93" s="21">
        <v>0</v>
      </c>
      <c r="Q93" s="22">
        <v>0</v>
      </c>
      <c r="R93" s="22">
        <f t="shared" si="10"/>
        <v>0</v>
      </c>
      <c r="S93" s="16">
        <f t="shared" si="12"/>
        <v>0</v>
      </c>
      <c r="T93" s="16"/>
    </row>
    <row r="94" spans="2:20" ht="25.5" x14ac:dyDescent="0.25">
      <c r="B94" s="10"/>
      <c r="C94" s="11">
        <v>45280</v>
      </c>
      <c r="D94" s="11">
        <v>45280</v>
      </c>
      <c r="E94" s="13" t="s">
        <v>232</v>
      </c>
      <c r="F94" s="14" t="s">
        <v>226</v>
      </c>
      <c r="G94" s="10" t="s">
        <v>233</v>
      </c>
      <c r="H94" s="41"/>
      <c r="I94" s="38">
        <v>400</v>
      </c>
      <c r="J94" s="17">
        <v>0</v>
      </c>
      <c r="K94" s="18">
        <f t="shared" si="13"/>
        <v>400</v>
      </c>
      <c r="L94" s="40">
        <v>400</v>
      </c>
      <c r="M94" s="40">
        <f t="shared" si="14"/>
        <v>72</v>
      </c>
      <c r="N94" s="40">
        <f t="shared" si="11"/>
        <v>472</v>
      </c>
      <c r="O94" s="20">
        <v>0</v>
      </c>
      <c r="P94" s="21">
        <v>0</v>
      </c>
      <c r="Q94" s="22">
        <v>0</v>
      </c>
      <c r="R94" s="22">
        <f t="shared" si="10"/>
        <v>0</v>
      </c>
      <c r="S94" s="16">
        <f t="shared" si="12"/>
        <v>0</v>
      </c>
      <c r="T94" s="16"/>
    </row>
    <row r="95" spans="2:20" ht="25.5" x14ac:dyDescent="0.25">
      <c r="B95" s="10" t="s">
        <v>234</v>
      </c>
      <c r="C95" s="11">
        <v>45280</v>
      </c>
      <c r="D95" s="11">
        <v>45280</v>
      </c>
      <c r="E95" s="13" t="s">
        <v>235</v>
      </c>
      <c r="F95" s="14" t="s">
        <v>226</v>
      </c>
      <c r="G95" s="10" t="s">
        <v>236</v>
      </c>
      <c r="H95" s="41"/>
      <c r="I95" s="38">
        <v>730</v>
      </c>
      <c r="J95" s="17">
        <v>0</v>
      </c>
      <c r="K95" s="18">
        <f t="shared" si="13"/>
        <v>730</v>
      </c>
      <c r="L95" s="40">
        <v>730</v>
      </c>
      <c r="M95" s="40">
        <f t="shared" si="14"/>
        <v>131.4</v>
      </c>
      <c r="N95" s="40">
        <f t="shared" si="11"/>
        <v>861.4</v>
      </c>
      <c r="O95" s="20">
        <v>2</v>
      </c>
      <c r="P95" s="21">
        <v>0</v>
      </c>
      <c r="Q95" s="22">
        <v>0</v>
      </c>
      <c r="R95" s="22">
        <f t="shared" si="10"/>
        <v>2</v>
      </c>
      <c r="S95" s="16">
        <f t="shared" si="12"/>
        <v>1460</v>
      </c>
      <c r="T95" s="16"/>
    </row>
    <row r="96" spans="2:20" ht="25.5" x14ac:dyDescent="0.25">
      <c r="B96" s="10"/>
      <c r="C96" s="11">
        <v>45280</v>
      </c>
      <c r="D96" s="11">
        <v>45280</v>
      </c>
      <c r="E96" s="13" t="s">
        <v>237</v>
      </c>
      <c r="F96" s="14" t="s">
        <v>226</v>
      </c>
      <c r="G96" s="10" t="s">
        <v>238</v>
      </c>
      <c r="H96" s="41"/>
      <c r="I96" s="38">
        <v>1200</v>
      </c>
      <c r="J96" s="17">
        <v>0</v>
      </c>
      <c r="K96" s="18">
        <f t="shared" si="13"/>
        <v>1200</v>
      </c>
      <c r="L96" s="40">
        <v>1200</v>
      </c>
      <c r="M96" s="40">
        <f t="shared" si="14"/>
        <v>216</v>
      </c>
      <c r="N96" s="40">
        <f t="shared" si="11"/>
        <v>1416</v>
      </c>
      <c r="O96" s="20">
        <v>0</v>
      </c>
      <c r="P96" s="21">
        <v>0</v>
      </c>
      <c r="Q96" s="22">
        <v>0</v>
      </c>
      <c r="R96" s="22">
        <f t="shared" si="10"/>
        <v>0</v>
      </c>
      <c r="S96" s="16">
        <f t="shared" si="12"/>
        <v>0</v>
      </c>
      <c r="T96" s="16"/>
    </row>
    <row r="97" spans="2:20" ht="25.5" x14ac:dyDescent="0.25">
      <c r="B97" s="10"/>
      <c r="C97" s="11">
        <v>45280</v>
      </c>
      <c r="D97" s="11">
        <v>45280</v>
      </c>
      <c r="E97" s="13" t="s">
        <v>237</v>
      </c>
      <c r="F97" s="14" t="s">
        <v>226</v>
      </c>
      <c r="G97" s="10" t="s">
        <v>239</v>
      </c>
      <c r="H97" s="41"/>
      <c r="I97" s="38">
        <v>1200</v>
      </c>
      <c r="J97" s="17">
        <v>0</v>
      </c>
      <c r="K97" s="18">
        <f t="shared" si="13"/>
        <v>1200</v>
      </c>
      <c r="L97" s="40">
        <v>1200</v>
      </c>
      <c r="M97" s="40">
        <f t="shared" si="14"/>
        <v>216</v>
      </c>
      <c r="N97" s="40">
        <f t="shared" si="11"/>
        <v>1416</v>
      </c>
      <c r="O97" s="20">
        <v>0</v>
      </c>
      <c r="P97" s="21">
        <v>0</v>
      </c>
      <c r="Q97" s="22">
        <v>0</v>
      </c>
      <c r="R97" s="22">
        <f t="shared" si="10"/>
        <v>0</v>
      </c>
      <c r="S97" s="16">
        <f t="shared" si="12"/>
        <v>0</v>
      </c>
      <c r="T97" s="16"/>
    </row>
    <row r="98" spans="2:20" ht="25.5" x14ac:dyDescent="0.25">
      <c r="B98" s="10"/>
      <c r="C98" s="11">
        <v>45280</v>
      </c>
      <c r="D98" s="11">
        <v>45280</v>
      </c>
      <c r="E98" s="13" t="s">
        <v>240</v>
      </c>
      <c r="F98" s="14" t="s">
        <v>226</v>
      </c>
      <c r="G98" s="10" t="s">
        <v>241</v>
      </c>
      <c r="H98" s="41"/>
      <c r="I98" s="38">
        <v>7000</v>
      </c>
      <c r="J98" s="17">
        <v>0</v>
      </c>
      <c r="K98" s="18">
        <f t="shared" si="13"/>
        <v>7000</v>
      </c>
      <c r="L98" s="40">
        <v>7000</v>
      </c>
      <c r="M98" s="40">
        <f t="shared" si="14"/>
        <v>1260</v>
      </c>
      <c r="N98" s="40">
        <f t="shared" si="11"/>
        <v>8260</v>
      </c>
      <c r="O98" s="20">
        <v>0</v>
      </c>
      <c r="P98" s="21">
        <v>0</v>
      </c>
      <c r="Q98" s="22">
        <v>0</v>
      </c>
      <c r="R98" s="22">
        <f t="shared" si="10"/>
        <v>0</v>
      </c>
      <c r="S98" s="16">
        <f t="shared" si="12"/>
        <v>0</v>
      </c>
      <c r="T98" s="16"/>
    </row>
    <row r="99" spans="2:20" ht="25.5" x14ac:dyDescent="0.25">
      <c r="B99" s="10"/>
      <c r="C99" s="11">
        <v>45280</v>
      </c>
      <c r="D99" s="11">
        <v>45280</v>
      </c>
      <c r="E99" s="13" t="s">
        <v>242</v>
      </c>
      <c r="F99" s="14" t="s">
        <v>226</v>
      </c>
      <c r="G99" s="10" t="s">
        <v>243</v>
      </c>
      <c r="H99" s="41"/>
      <c r="I99" s="38">
        <v>880</v>
      </c>
      <c r="J99" s="17">
        <v>0</v>
      </c>
      <c r="K99" s="18">
        <f t="shared" si="13"/>
        <v>880</v>
      </c>
      <c r="L99" s="40">
        <v>880</v>
      </c>
      <c r="M99" s="40">
        <f t="shared" si="14"/>
        <v>158.4</v>
      </c>
      <c r="N99" s="40">
        <f t="shared" si="11"/>
        <v>1038.4000000000001</v>
      </c>
      <c r="O99" s="20">
        <v>0</v>
      </c>
      <c r="P99" s="21">
        <v>0</v>
      </c>
      <c r="Q99" s="22">
        <v>0</v>
      </c>
      <c r="R99" s="22">
        <f t="shared" si="10"/>
        <v>0</v>
      </c>
      <c r="S99" s="16">
        <f t="shared" si="12"/>
        <v>0</v>
      </c>
      <c r="T99" s="16"/>
    </row>
    <row r="100" spans="2:20" ht="25.5" x14ac:dyDescent="0.25">
      <c r="B100" s="10" t="s">
        <v>157</v>
      </c>
      <c r="C100" s="11">
        <v>45280</v>
      </c>
      <c r="D100" s="11">
        <v>45280</v>
      </c>
      <c r="E100" s="13" t="s">
        <v>244</v>
      </c>
      <c r="F100" s="14" t="s">
        <v>226</v>
      </c>
      <c r="G100" s="10" t="s">
        <v>245</v>
      </c>
      <c r="H100" s="41"/>
      <c r="I100" s="38">
        <v>1200</v>
      </c>
      <c r="J100" s="17">
        <v>0</v>
      </c>
      <c r="K100" s="18">
        <f t="shared" si="13"/>
        <v>1200</v>
      </c>
      <c r="L100" s="40">
        <v>1200</v>
      </c>
      <c r="M100" s="40">
        <f t="shared" si="14"/>
        <v>216</v>
      </c>
      <c r="N100" s="40">
        <f t="shared" si="11"/>
        <v>1416</v>
      </c>
      <c r="O100" s="20">
        <v>1</v>
      </c>
      <c r="P100" s="21">
        <v>0</v>
      </c>
      <c r="Q100" s="22">
        <v>0</v>
      </c>
      <c r="R100" s="22">
        <f t="shared" si="10"/>
        <v>1</v>
      </c>
      <c r="S100" s="16">
        <f t="shared" si="12"/>
        <v>1200</v>
      </c>
      <c r="T100" s="16"/>
    </row>
    <row r="101" spans="2:20" ht="25.5" x14ac:dyDescent="0.25">
      <c r="B101" s="10" t="s">
        <v>246</v>
      </c>
      <c r="C101" s="11">
        <v>45594</v>
      </c>
      <c r="D101" s="11" t="s">
        <v>22</v>
      </c>
      <c r="E101" s="13" t="s">
        <v>247</v>
      </c>
      <c r="F101" s="14" t="s">
        <v>248</v>
      </c>
      <c r="G101" s="10" t="s">
        <v>249</v>
      </c>
      <c r="H101" s="41"/>
      <c r="I101" s="38">
        <v>42.71</v>
      </c>
      <c r="J101" s="17">
        <f t="shared" ref="J101" si="15">+I101*18%</f>
        <v>7.6878000000000002</v>
      </c>
      <c r="K101" s="18">
        <f t="shared" si="13"/>
        <v>50.397800000000004</v>
      </c>
      <c r="L101" s="40">
        <v>40</v>
      </c>
      <c r="M101" s="40">
        <f t="shared" si="14"/>
        <v>7.1999999999999993</v>
      </c>
      <c r="N101" s="40">
        <f t="shared" si="11"/>
        <v>47.2</v>
      </c>
      <c r="O101" s="20">
        <v>61</v>
      </c>
      <c r="P101" s="21">
        <v>25</v>
      </c>
      <c r="Q101" s="22">
        <v>0</v>
      </c>
      <c r="R101" s="22">
        <f t="shared" si="10"/>
        <v>36</v>
      </c>
      <c r="S101" s="16">
        <f t="shared" si="12"/>
        <v>1440</v>
      </c>
      <c r="T101" s="16"/>
    </row>
    <row r="102" spans="2:20" ht="25.5" x14ac:dyDescent="0.25">
      <c r="B102" s="10" t="s">
        <v>234</v>
      </c>
      <c r="C102" s="11">
        <v>45469</v>
      </c>
      <c r="D102" s="11">
        <v>45472</v>
      </c>
      <c r="E102" s="13" t="s">
        <v>250</v>
      </c>
      <c r="F102" s="14" t="s">
        <v>248</v>
      </c>
      <c r="G102" s="10" t="s">
        <v>251</v>
      </c>
      <c r="H102" s="41"/>
      <c r="I102" s="38">
        <v>0</v>
      </c>
      <c r="J102" s="17">
        <v>0</v>
      </c>
      <c r="K102" s="18">
        <f t="shared" si="13"/>
        <v>0</v>
      </c>
      <c r="L102" s="40">
        <v>54.54</v>
      </c>
      <c r="M102" s="40">
        <f t="shared" si="14"/>
        <v>9.8171999999999997</v>
      </c>
      <c r="N102" s="40">
        <f t="shared" si="11"/>
        <v>64.357200000000006</v>
      </c>
      <c r="O102" s="20">
        <v>91</v>
      </c>
      <c r="P102" s="21">
        <v>12</v>
      </c>
      <c r="Q102" s="22">
        <v>0</v>
      </c>
      <c r="R102" s="22">
        <f t="shared" si="10"/>
        <v>79</v>
      </c>
      <c r="S102" s="16">
        <f t="shared" si="12"/>
        <v>4308.66</v>
      </c>
      <c r="T102" s="16"/>
    </row>
    <row r="103" spans="2:20" ht="25.5" x14ac:dyDescent="0.25">
      <c r="B103" s="10" t="s">
        <v>83</v>
      </c>
      <c r="C103" s="11">
        <v>45469</v>
      </c>
      <c r="D103" s="11">
        <v>45472</v>
      </c>
      <c r="E103" s="13" t="s">
        <v>252</v>
      </c>
      <c r="F103" s="14" t="s">
        <v>253</v>
      </c>
      <c r="G103" s="10" t="s">
        <v>254</v>
      </c>
      <c r="H103" s="41"/>
      <c r="I103" s="38">
        <v>0</v>
      </c>
      <c r="J103" s="17">
        <v>0</v>
      </c>
      <c r="K103" s="18">
        <f t="shared" si="13"/>
        <v>0</v>
      </c>
      <c r="L103" s="40">
        <v>150</v>
      </c>
      <c r="M103" s="40">
        <f t="shared" si="14"/>
        <v>27</v>
      </c>
      <c r="N103" s="40">
        <f t="shared" si="11"/>
        <v>177</v>
      </c>
      <c r="O103" s="20">
        <v>4</v>
      </c>
      <c r="P103" s="21">
        <v>0</v>
      </c>
      <c r="Q103" s="22">
        <v>0</v>
      </c>
      <c r="R103" s="22">
        <f t="shared" si="10"/>
        <v>4</v>
      </c>
      <c r="S103" s="16">
        <f t="shared" si="12"/>
        <v>600</v>
      </c>
      <c r="T103" s="16"/>
    </row>
    <row r="104" spans="2:20" ht="25.5" x14ac:dyDescent="0.25">
      <c r="B104" s="10" t="s">
        <v>109</v>
      </c>
      <c r="C104" s="11">
        <v>45469</v>
      </c>
      <c r="D104" s="11">
        <v>45472</v>
      </c>
      <c r="E104" s="13" t="s">
        <v>255</v>
      </c>
      <c r="F104" s="14" t="s">
        <v>253</v>
      </c>
      <c r="G104" s="10" t="s">
        <v>256</v>
      </c>
      <c r="H104" s="41"/>
      <c r="I104" s="38">
        <v>0</v>
      </c>
      <c r="J104" s="17">
        <v>0</v>
      </c>
      <c r="K104" s="18">
        <f t="shared" si="13"/>
        <v>0</v>
      </c>
      <c r="L104" s="40">
        <v>338.64</v>
      </c>
      <c r="M104" s="40">
        <f t="shared" si="14"/>
        <v>60.955199999999998</v>
      </c>
      <c r="N104" s="40">
        <f t="shared" si="11"/>
        <v>399.59519999999998</v>
      </c>
      <c r="O104" s="20">
        <v>11</v>
      </c>
      <c r="P104" s="21">
        <v>2</v>
      </c>
      <c r="Q104" s="22">
        <v>0</v>
      </c>
      <c r="R104" s="22">
        <f t="shared" si="10"/>
        <v>9</v>
      </c>
      <c r="S104" s="16">
        <f t="shared" si="12"/>
        <v>3047.7599999999998</v>
      </c>
      <c r="T104" s="16"/>
    </row>
    <row r="105" spans="2:20" x14ac:dyDescent="0.25">
      <c r="B105" s="42"/>
      <c r="C105" s="43"/>
      <c r="D105" s="43"/>
      <c r="E105" s="44"/>
      <c r="F105" s="45"/>
      <c r="G105" s="1"/>
      <c r="H105" s="46"/>
      <c r="I105" s="47"/>
      <c r="J105" s="48"/>
      <c r="K105" s="48"/>
      <c r="L105" s="49"/>
      <c r="M105" s="50"/>
      <c r="N105" s="50"/>
      <c r="O105" s="51"/>
      <c r="P105" s="52"/>
      <c r="Q105" s="53"/>
      <c r="R105" s="53"/>
      <c r="S105" s="54"/>
      <c r="T105" s="54"/>
    </row>
    <row r="106" spans="2:20" ht="15.75" thickBot="1" x14ac:dyDescent="0.3">
      <c r="C106" s="1"/>
      <c r="D106" s="1"/>
      <c r="G106" s="1"/>
      <c r="H106" s="53"/>
      <c r="I106" s="55">
        <f t="shared" ref="I106:N106" si="16">SUM(I9:I104)</f>
        <v>70702.02</v>
      </c>
      <c r="J106" s="55">
        <f t="shared" si="16"/>
        <v>6282.8246000000008</v>
      </c>
      <c r="K106" s="55">
        <f t="shared" si="16"/>
        <v>76984.844600000011</v>
      </c>
      <c r="L106" s="55">
        <f t="shared" si="16"/>
        <v>71814.931659999987</v>
      </c>
      <c r="M106" s="55">
        <f t="shared" si="16"/>
        <v>12720.234398800001</v>
      </c>
      <c r="N106" s="55">
        <f t="shared" si="16"/>
        <v>84535.166058799965</v>
      </c>
      <c r="P106" s="53"/>
      <c r="Q106" s="56"/>
      <c r="R106" s="53"/>
      <c r="S106" s="55">
        <f>SUM(S9:S104)</f>
        <v>364809.71986000001</v>
      </c>
      <c r="T106" s="55">
        <f>SUM(T9:T104)</f>
        <v>0</v>
      </c>
    </row>
    <row r="107" spans="2:20" ht="15.75" thickTop="1" x14ac:dyDescent="0.25">
      <c r="C107" s="1"/>
      <c r="D107" s="1"/>
      <c r="G107" s="1"/>
      <c r="H107" s="53"/>
      <c r="P107" s="57"/>
    </row>
    <row r="108" spans="2:20" ht="25.5" x14ac:dyDescent="0.25">
      <c r="C108" s="1"/>
      <c r="D108" s="1"/>
      <c r="E108" t="s">
        <v>257</v>
      </c>
      <c r="G108" s="58" t="s">
        <v>258</v>
      </c>
      <c r="H108" s="53"/>
      <c r="J108" s="59"/>
      <c r="L108" t="s">
        <v>258</v>
      </c>
      <c r="P108" s="52"/>
    </row>
    <row r="109" spans="2:20" x14ac:dyDescent="0.25">
      <c r="C109" s="1"/>
      <c r="D109" s="1"/>
      <c r="G109" s="1"/>
      <c r="H109" s="53"/>
      <c r="P109" s="52"/>
    </row>
    <row r="110" spans="2:20" x14ac:dyDescent="0.25">
      <c r="C110" s="1"/>
      <c r="D110" s="1"/>
      <c r="G110" s="1"/>
      <c r="H110" s="53"/>
      <c r="P110" s="52"/>
      <c r="T110" s="60"/>
    </row>
    <row r="111" spans="2:20" x14ac:dyDescent="0.25">
      <c r="C111" s="1"/>
      <c r="D111" s="1"/>
      <c r="E111" t="s">
        <v>259</v>
      </c>
      <c r="G111" s="1" t="s">
        <v>260</v>
      </c>
      <c r="H111" s="53"/>
      <c r="L111" t="s">
        <v>261</v>
      </c>
      <c r="P111" s="52"/>
    </row>
    <row r="112" spans="2:20" x14ac:dyDescent="0.25">
      <c r="C112" s="1"/>
      <c r="D112" s="1"/>
      <c r="E112" t="s">
        <v>262</v>
      </c>
      <c r="G112" s="1" t="s">
        <v>263</v>
      </c>
      <c r="H112" s="53"/>
      <c r="L112" t="s">
        <v>264</v>
      </c>
      <c r="P112" s="52"/>
    </row>
    <row r="113" spans="3:16" x14ac:dyDescent="0.25">
      <c r="C113" s="1"/>
      <c r="D113" s="1"/>
      <c r="G113" s="1"/>
      <c r="H113" s="53"/>
      <c r="P113" s="52"/>
    </row>
    <row r="114" spans="3:16" x14ac:dyDescent="0.25">
      <c r="C114" s="1"/>
      <c r="D114" s="1"/>
      <c r="G114" s="1"/>
      <c r="H114" s="53"/>
      <c r="P114" s="52"/>
    </row>
    <row r="115" spans="3:16" x14ac:dyDescent="0.25">
      <c r="C115" s="1"/>
      <c r="D115" s="1"/>
      <c r="G115" s="1"/>
      <c r="H115" s="53"/>
      <c r="P115" s="52"/>
    </row>
    <row r="116" spans="3:16" x14ac:dyDescent="0.25">
      <c r="C116" s="1"/>
      <c r="D116" s="1"/>
      <c r="G116" s="1"/>
      <c r="H116" s="53"/>
      <c r="P116" s="52"/>
    </row>
    <row r="117" spans="3:16" x14ac:dyDescent="0.25">
      <c r="C117" s="1"/>
      <c r="D117" s="1"/>
      <c r="G117" s="1"/>
      <c r="H117" s="53"/>
      <c r="P117" s="52"/>
    </row>
    <row r="118" spans="3:16" x14ac:dyDescent="0.25">
      <c r="C118" s="1"/>
      <c r="D118" s="1"/>
      <c r="G118" s="1"/>
      <c r="H118" s="53"/>
      <c r="P118" s="52"/>
    </row>
    <row r="119" spans="3:16" x14ac:dyDescent="0.25">
      <c r="C119" s="1"/>
      <c r="D119" s="1"/>
      <c r="G119" s="1"/>
      <c r="H119" s="53"/>
      <c r="P119" s="52"/>
    </row>
    <row r="120" spans="3:16" x14ac:dyDescent="0.25">
      <c r="C120" s="1"/>
      <c r="D120" s="1"/>
      <c r="G120" s="1"/>
      <c r="H120" s="53"/>
      <c r="P120" s="52"/>
    </row>
  </sheetData>
  <mergeCells count="11">
    <mergeCell ref="O7:T7"/>
    <mergeCell ref="C5:T5"/>
    <mergeCell ref="B7:B8"/>
    <mergeCell ref="C7:C8"/>
    <mergeCell ref="D7:D8"/>
    <mergeCell ref="E7:E8"/>
    <mergeCell ref="F7:F8"/>
    <mergeCell ref="G7:G8"/>
    <mergeCell ref="H7:H8"/>
    <mergeCell ref="I7:K7"/>
    <mergeCell ref="L7:N7"/>
  </mergeCells>
  <conditionalFormatting sqref="D9">
    <cfRule type="cellIs" dxfId="5" priority="3" operator="equal">
      <formula>45594</formula>
    </cfRule>
  </conditionalFormatting>
  <conditionalFormatting sqref="D12">
    <cfRule type="cellIs" dxfId="4" priority="2" operator="equal">
      <formula>45594</formula>
    </cfRule>
  </conditionalFormatting>
  <conditionalFormatting sqref="D15">
    <cfRule type="cellIs" dxfId="3" priority="1" operator="equal">
      <formula>45594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F6BB-3788-4EBB-8ECC-9CF9588DB50F}">
  <sheetPr>
    <pageSetUpPr fitToPage="1"/>
  </sheetPr>
  <dimension ref="A1:S114"/>
  <sheetViews>
    <sheetView tabSelected="1" zoomScaleNormal="100" workbookViewId="0">
      <pane ySplit="10" topLeftCell="A73" activePane="bottomLeft" state="frozen"/>
      <selection activeCell="B1" sqref="B1"/>
      <selection pane="bottomLeft" activeCell="K110" sqref="K110"/>
    </sheetView>
  </sheetViews>
  <sheetFormatPr baseColWidth="10" defaultRowHeight="15" x14ac:dyDescent="0.25"/>
  <cols>
    <col min="1" max="1" width="8.5703125" bestFit="1" customWidth="1"/>
    <col min="2" max="2" width="10.42578125" style="1" bestFit="1" customWidth="1"/>
    <col min="3" max="3" width="11.140625" style="1" bestFit="1" customWidth="1"/>
    <col min="4" max="4" width="46.140625" bestFit="1" customWidth="1"/>
    <col min="5" max="5" width="10.5703125" customWidth="1"/>
    <col min="6" max="6" width="14.140625" style="1" customWidth="1"/>
    <col min="7" max="7" width="8.5703125" style="53" customWidth="1"/>
    <col min="8" max="8" width="9.85546875" customWidth="1"/>
    <col min="9" max="9" width="9.7109375" customWidth="1"/>
    <col min="10" max="10" width="10.28515625" customWidth="1"/>
    <col min="11" max="11" width="9.85546875" bestFit="1" customWidth="1"/>
    <col min="12" max="12" width="9.85546875" customWidth="1"/>
    <col min="13" max="13" width="10.28515625" customWidth="1"/>
    <col min="14" max="14" width="10.140625" customWidth="1"/>
    <col min="15" max="15" width="8" customWidth="1"/>
    <col min="16" max="17" width="11.42578125" customWidth="1"/>
    <col min="18" max="19" width="11.5703125" customWidth="1"/>
  </cols>
  <sheetData>
    <row r="1" spans="1:19" x14ac:dyDescent="0.25">
      <c r="G1" s="2"/>
    </row>
    <row r="2" spans="1:19" x14ac:dyDescent="0.25">
      <c r="G2" s="2"/>
    </row>
    <row r="3" spans="1:19" x14ac:dyDescent="0.25">
      <c r="D3" s="3"/>
      <c r="G3" s="2"/>
    </row>
    <row r="4" spans="1:19" x14ac:dyDescent="0.25">
      <c r="G4" s="2"/>
    </row>
    <row r="5" spans="1:19" x14ac:dyDescent="0.25">
      <c r="G5" s="2"/>
    </row>
    <row r="6" spans="1:19" x14ac:dyDescent="0.25">
      <c r="G6" s="2"/>
    </row>
    <row r="7" spans="1:19" ht="21" x14ac:dyDescent="0.25">
      <c r="B7" s="81" t="s">
        <v>276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19" ht="5.0999999999999996" customHeight="1" thickBot="1" x14ac:dyDescent="0.4">
      <c r="B8" s="4"/>
      <c r="C8" s="4"/>
      <c r="D8" s="5"/>
      <c r="E8" s="5"/>
      <c r="F8" s="4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5" customHeight="1" x14ac:dyDescent="0.25">
      <c r="A9" s="82" t="s">
        <v>0</v>
      </c>
      <c r="B9" s="84" t="s">
        <v>1</v>
      </c>
      <c r="C9" s="86" t="s">
        <v>2</v>
      </c>
      <c r="D9" s="88" t="s">
        <v>3</v>
      </c>
      <c r="E9" s="90" t="s">
        <v>4</v>
      </c>
      <c r="F9" s="86" t="s">
        <v>5</v>
      </c>
      <c r="G9" s="90" t="s">
        <v>6</v>
      </c>
      <c r="H9" s="92" t="s">
        <v>7</v>
      </c>
      <c r="I9" s="93"/>
      <c r="J9" s="94"/>
      <c r="K9" s="92" t="s">
        <v>8</v>
      </c>
      <c r="L9" s="93"/>
      <c r="M9" s="94"/>
      <c r="N9" s="78" t="s">
        <v>9</v>
      </c>
      <c r="O9" s="79"/>
      <c r="P9" s="79"/>
      <c r="Q9" s="79"/>
      <c r="R9" s="79"/>
      <c r="S9" s="80"/>
    </row>
    <row r="10" spans="1:19" ht="30" customHeight="1" x14ac:dyDescent="0.25">
      <c r="A10" s="83"/>
      <c r="B10" s="85"/>
      <c r="C10" s="87"/>
      <c r="D10" s="89"/>
      <c r="E10" s="91"/>
      <c r="F10" s="87"/>
      <c r="G10" s="91"/>
      <c r="H10" s="8" t="s">
        <v>277</v>
      </c>
      <c r="I10" s="9" t="s">
        <v>278</v>
      </c>
      <c r="J10" s="7" t="s">
        <v>279</v>
      </c>
      <c r="K10" s="8" t="s">
        <v>277</v>
      </c>
      <c r="L10" s="7" t="s">
        <v>278</v>
      </c>
      <c r="M10" s="7" t="s">
        <v>279</v>
      </c>
      <c r="N10" s="7" t="s">
        <v>280</v>
      </c>
      <c r="O10" s="7" t="s">
        <v>16</v>
      </c>
      <c r="P10" s="7" t="s">
        <v>17</v>
      </c>
      <c r="Q10" s="7" t="s">
        <v>281</v>
      </c>
      <c r="R10" s="9" t="s">
        <v>19</v>
      </c>
      <c r="S10" s="68" t="s">
        <v>20</v>
      </c>
    </row>
    <row r="11" spans="1:19" s="23" customFormat="1" x14ac:dyDescent="0.25">
      <c r="A11" s="70" t="s">
        <v>21</v>
      </c>
      <c r="B11" s="65">
        <v>45594</v>
      </c>
      <c r="C11" s="12" t="s">
        <v>22</v>
      </c>
      <c r="D11" s="13" t="s">
        <v>23</v>
      </c>
      <c r="E11" s="14" t="s">
        <v>24</v>
      </c>
      <c r="F11" s="10" t="s">
        <v>25</v>
      </c>
      <c r="G11" s="15"/>
      <c r="H11" s="16">
        <v>350</v>
      </c>
      <c r="I11" s="17">
        <f>+H11*18%</f>
        <v>63</v>
      </c>
      <c r="J11" s="18">
        <f>+H11+I11</f>
        <v>413</v>
      </c>
      <c r="K11" s="19">
        <v>370</v>
      </c>
      <c r="L11" s="19">
        <f>+K11*18%</f>
        <v>66.599999999999994</v>
      </c>
      <c r="M11" s="19">
        <f t="shared" ref="M11:M74" si="0">+K11+L11</f>
        <v>436.6</v>
      </c>
      <c r="N11" s="20">
        <v>10</v>
      </c>
      <c r="O11" s="21"/>
      <c r="P11" s="22"/>
      <c r="Q11" s="22">
        <f t="shared" ref="Q11:Q42" si="1">N11-O11+P11</f>
        <v>10</v>
      </c>
      <c r="R11" s="16">
        <f t="shared" ref="R11:R42" si="2">+K11*Q11</f>
        <v>3700</v>
      </c>
      <c r="S11" s="69">
        <f t="shared" ref="S11:S42" si="3">+M11*Q11</f>
        <v>4366</v>
      </c>
    </row>
    <row r="12" spans="1:19" s="23" customFormat="1" x14ac:dyDescent="0.25">
      <c r="A12" s="70" t="s">
        <v>26</v>
      </c>
      <c r="B12" s="36"/>
      <c r="C12" s="25"/>
      <c r="D12" s="13" t="s">
        <v>27</v>
      </c>
      <c r="E12" s="14" t="s">
        <v>28</v>
      </c>
      <c r="F12" s="10" t="s">
        <v>29</v>
      </c>
      <c r="G12" s="26"/>
      <c r="H12" s="16">
        <v>99.58</v>
      </c>
      <c r="I12" s="17">
        <f>+H12*18%</f>
        <v>17.924399999999999</v>
      </c>
      <c r="J12" s="18">
        <f>+H12+I12</f>
        <v>117.5044</v>
      </c>
      <c r="K12" s="19">
        <v>99.58</v>
      </c>
      <c r="L12" s="19">
        <f>+K12*18%</f>
        <v>17.924399999999999</v>
      </c>
      <c r="M12" s="19">
        <f t="shared" si="0"/>
        <v>117.5044</v>
      </c>
      <c r="N12" s="20">
        <v>10</v>
      </c>
      <c r="O12" s="21">
        <v>3</v>
      </c>
      <c r="P12" s="22"/>
      <c r="Q12" s="22">
        <f t="shared" si="1"/>
        <v>7</v>
      </c>
      <c r="R12" s="16">
        <f t="shared" si="2"/>
        <v>697.06</v>
      </c>
      <c r="S12" s="69">
        <f t="shared" si="3"/>
        <v>822.5308</v>
      </c>
    </row>
    <row r="13" spans="1:19" s="23" customFormat="1" x14ac:dyDescent="0.25">
      <c r="A13" s="70"/>
      <c r="B13" s="65">
        <v>45275</v>
      </c>
      <c r="C13" s="11">
        <v>45278</v>
      </c>
      <c r="D13" s="13" t="s">
        <v>30</v>
      </c>
      <c r="E13" s="14" t="s">
        <v>28</v>
      </c>
      <c r="F13" s="10" t="s">
        <v>31</v>
      </c>
      <c r="G13" s="27">
        <v>0.16</v>
      </c>
      <c r="H13" s="16">
        <v>164</v>
      </c>
      <c r="I13" s="17">
        <f>+H13*16%</f>
        <v>26.240000000000002</v>
      </c>
      <c r="J13" s="18">
        <f t="shared" ref="J13:J76" si="4">+H13+I13</f>
        <v>190.24</v>
      </c>
      <c r="K13" s="19">
        <v>164</v>
      </c>
      <c r="L13" s="19">
        <f>+K13*16%</f>
        <v>26.240000000000002</v>
      </c>
      <c r="M13" s="19">
        <f t="shared" si="0"/>
        <v>190.24</v>
      </c>
      <c r="N13" s="20">
        <v>0</v>
      </c>
      <c r="O13" s="21"/>
      <c r="P13" s="22"/>
      <c r="Q13" s="22">
        <f t="shared" si="1"/>
        <v>0</v>
      </c>
      <c r="R13" s="16">
        <f t="shared" si="2"/>
        <v>0</v>
      </c>
      <c r="S13" s="69">
        <f t="shared" si="3"/>
        <v>0</v>
      </c>
    </row>
    <row r="14" spans="1:19" s="23" customFormat="1" x14ac:dyDescent="0.25">
      <c r="A14" s="70" t="s">
        <v>268</v>
      </c>
      <c r="B14" s="65">
        <v>45594</v>
      </c>
      <c r="C14" s="12" t="s">
        <v>22</v>
      </c>
      <c r="D14" s="13" t="s">
        <v>33</v>
      </c>
      <c r="E14" s="14" t="s">
        <v>28</v>
      </c>
      <c r="F14" s="10" t="s">
        <v>34</v>
      </c>
      <c r="G14" s="27">
        <v>0.18</v>
      </c>
      <c r="H14" s="16">
        <v>175</v>
      </c>
      <c r="I14" s="17">
        <f>+H14*16%</f>
        <v>28</v>
      </c>
      <c r="J14" s="18">
        <f t="shared" si="4"/>
        <v>203</v>
      </c>
      <c r="K14" s="19">
        <v>147.5</v>
      </c>
      <c r="L14" s="19">
        <f>+K14*16%</f>
        <v>23.6</v>
      </c>
      <c r="M14" s="19">
        <f t="shared" si="0"/>
        <v>171.1</v>
      </c>
      <c r="N14" s="20">
        <v>8</v>
      </c>
      <c r="O14" s="21">
        <v>8</v>
      </c>
      <c r="P14" s="22"/>
      <c r="Q14" s="22">
        <f t="shared" si="1"/>
        <v>0</v>
      </c>
      <c r="R14" s="16">
        <f t="shared" si="2"/>
        <v>0</v>
      </c>
      <c r="S14" s="69">
        <f t="shared" si="3"/>
        <v>0</v>
      </c>
    </row>
    <row r="15" spans="1:19" s="23" customFormat="1" x14ac:dyDescent="0.25">
      <c r="A15" s="70" t="s">
        <v>35</v>
      </c>
      <c r="B15" s="66">
        <v>45594</v>
      </c>
      <c r="C15" s="12" t="s">
        <v>22</v>
      </c>
      <c r="D15" s="13" t="s">
        <v>36</v>
      </c>
      <c r="E15" s="14" t="s">
        <v>37</v>
      </c>
      <c r="F15" s="10" t="s">
        <v>38</v>
      </c>
      <c r="G15" s="26"/>
      <c r="H15" s="16">
        <v>365.03</v>
      </c>
      <c r="I15" s="17">
        <f>+H15*18%</f>
        <v>65.705399999999997</v>
      </c>
      <c r="J15" s="18">
        <f t="shared" si="4"/>
        <v>430.73539999999997</v>
      </c>
      <c r="K15" s="19">
        <v>365.03</v>
      </c>
      <c r="L15" s="19">
        <f>+K15*18%</f>
        <v>65.705399999999997</v>
      </c>
      <c r="M15" s="19">
        <f t="shared" si="0"/>
        <v>430.73539999999997</v>
      </c>
      <c r="N15" s="20">
        <v>24</v>
      </c>
      <c r="O15" s="21">
        <v>3</v>
      </c>
      <c r="P15" s="22"/>
      <c r="Q15" s="22">
        <f t="shared" si="1"/>
        <v>21</v>
      </c>
      <c r="R15" s="16">
        <f t="shared" si="2"/>
        <v>7665.6299999999992</v>
      </c>
      <c r="S15" s="69">
        <f t="shared" si="3"/>
        <v>9045.4434000000001</v>
      </c>
    </row>
    <row r="16" spans="1:19" s="23" customFormat="1" x14ac:dyDescent="0.25">
      <c r="A16" s="70" t="s">
        <v>26</v>
      </c>
      <c r="B16" s="65">
        <v>45469</v>
      </c>
      <c r="C16" s="11">
        <v>45472</v>
      </c>
      <c r="D16" s="28" t="s">
        <v>39</v>
      </c>
      <c r="E16" s="29" t="s">
        <v>28</v>
      </c>
      <c r="F16" s="10" t="s">
        <v>40</v>
      </c>
      <c r="G16" s="30"/>
      <c r="H16" s="16">
        <v>0</v>
      </c>
      <c r="I16" s="17">
        <f>+H16*18%</f>
        <v>0</v>
      </c>
      <c r="J16" s="18">
        <f t="shared" si="4"/>
        <v>0</v>
      </c>
      <c r="K16" s="19">
        <v>15</v>
      </c>
      <c r="L16" s="19">
        <f>+K16*18%</f>
        <v>2.6999999999999997</v>
      </c>
      <c r="M16" s="19">
        <f t="shared" si="0"/>
        <v>17.7</v>
      </c>
      <c r="N16" s="20">
        <v>16</v>
      </c>
      <c r="O16" s="21">
        <v>1</v>
      </c>
      <c r="P16" s="22"/>
      <c r="Q16" s="22">
        <f t="shared" si="1"/>
        <v>15</v>
      </c>
      <c r="R16" s="16">
        <f t="shared" si="2"/>
        <v>225</v>
      </c>
      <c r="S16" s="69">
        <f t="shared" si="3"/>
        <v>265.5</v>
      </c>
    </row>
    <row r="17" spans="1:19" x14ac:dyDescent="0.25">
      <c r="A17" s="70" t="s">
        <v>269</v>
      </c>
      <c r="B17" s="65">
        <v>45594</v>
      </c>
      <c r="C17" s="12" t="s">
        <v>22</v>
      </c>
      <c r="D17" s="13" t="s">
        <v>42</v>
      </c>
      <c r="E17" s="14" t="s">
        <v>28</v>
      </c>
      <c r="F17" s="10" t="s">
        <v>43</v>
      </c>
      <c r="G17" s="27">
        <v>0.16</v>
      </c>
      <c r="H17" s="16">
        <v>258.62</v>
      </c>
      <c r="I17" s="17">
        <f>+H17*16%</f>
        <v>41.379200000000004</v>
      </c>
      <c r="J17" s="18">
        <f t="shared" si="4"/>
        <v>299.99920000000003</v>
      </c>
      <c r="K17" s="19">
        <v>254.315</v>
      </c>
      <c r="L17" s="19">
        <f>+K17*16%</f>
        <v>40.690400000000004</v>
      </c>
      <c r="M17" s="19">
        <f t="shared" si="0"/>
        <v>295.00540000000001</v>
      </c>
      <c r="N17" s="20">
        <v>45</v>
      </c>
      <c r="O17" s="21">
        <v>45</v>
      </c>
      <c r="P17" s="22"/>
      <c r="Q17" s="22">
        <f t="shared" si="1"/>
        <v>0</v>
      </c>
      <c r="R17" s="16">
        <f t="shared" si="2"/>
        <v>0</v>
      </c>
      <c r="S17" s="69">
        <f t="shared" si="3"/>
        <v>0</v>
      </c>
    </row>
    <row r="18" spans="1:19" x14ac:dyDescent="0.25">
      <c r="A18" s="70" t="s">
        <v>270</v>
      </c>
      <c r="B18" s="66">
        <v>45594</v>
      </c>
      <c r="C18" s="12" t="s">
        <v>22</v>
      </c>
      <c r="D18" s="13" t="s">
        <v>45</v>
      </c>
      <c r="E18" s="14" t="s">
        <v>24</v>
      </c>
      <c r="F18" s="10" t="s">
        <v>46</v>
      </c>
      <c r="G18" s="30"/>
      <c r="H18" s="16">
        <v>57</v>
      </c>
      <c r="I18" s="17">
        <f t="shared" ref="I18:I28" si="5">+H18*18%</f>
        <v>10.26</v>
      </c>
      <c r="J18" s="18">
        <f t="shared" si="4"/>
        <v>67.260000000000005</v>
      </c>
      <c r="K18" s="19">
        <v>51.95</v>
      </c>
      <c r="L18" s="19">
        <f t="shared" ref="L18:L28" si="6">+K18*18%</f>
        <v>9.3510000000000009</v>
      </c>
      <c r="M18" s="19">
        <f t="shared" si="0"/>
        <v>61.301000000000002</v>
      </c>
      <c r="N18" s="20">
        <v>18</v>
      </c>
      <c r="O18" s="21">
        <v>3</v>
      </c>
      <c r="P18" s="22"/>
      <c r="Q18" s="22">
        <f t="shared" si="1"/>
        <v>15</v>
      </c>
      <c r="R18" s="16">
        <f t="shared" si="2"/>
        <v>779.25</v>
      </c>
      <c r="S18" s="69">
        <f t="shared" si="3"/>
        <v>919.51499999999999</v>
      </c>
    </row>
    <row r="19" spans="1:19" hidden="1" x14ac:dyDescent="0.25">
      <c r="A19" s="70"/>
      <c r="B19" s="65"/>
      <c r="C19" s="11"/>
      <c r="D19" s="13" t="s">
        <v>47</v>
      </c>
      <c r="E19" s="14" t="s">
        <v>28</v>
      </c>
      <c r="F19" s="10" t="s">
        <v>48</v>
      </c>
      <c r="G19" s="30"/>
      <c r="H19" s="16">
        <v>0</v>
      </c>
      <c r="I19" s="17">
        <f t="shared" si="5"/>
        <v>0</v>
      </c>
      <c r="J19" s="18">
        <f t="shared" si="4"/>
        <v>0</v>
      </c>
      <c r="K19" s="19">
        <v>0</v>
      </c>
      <c r="L19" s="19">
        <f t="shared" si="6"/>
        <v>0</v>
      </c>
      <c r="M19" s="19">
        <f t="shared" si="0"/>
        <v>0</v>
      </c>
      <c r="N19" s="20">
        <v>0</v>
      </c>
      <c r="O19" s="21"/>
      <c r="P19" s="22"/>
      <c r="Q19" s="22">
        <f t="shared" si="1"/>
        <v>0</v>
      </c>
      <c r="R19" s="16">
        <f t="shared" si="2"/>
        <v>0</v>
      </c>
      <c r="S19" s="69">
        <f t="shared" si="3"/>
        <v>0</v>
      </c>
    </row>
    <row r="20" spans="1:19" x14ac:dyDescent="0.25">
      <c r="A20" s="70" t="s">
        <v>49</v>
      </c>
      <c r="B20" s="66">
        <v>45594</v>
      </c>
      <c r="C20" s="12" t="s">
        <v>22</v>
      </c>
      <c r="D20" s="13" t="s">
        <v>50</v>
      </c>
      <c r="E20" s="14" t="s">
        <v>28</v>
      </c>
      <c r="F20" s="10" t="s">
        <v>51</v>
      </c>
      <c r="G20" s="30"/>
      <c r="H20" s="16">
        <v>182.21</v>
      </c>
      <c r="I20" s="17">
        <f t="shared" si="5"/>
        <v>32.797800000000002</v>
      </c>
      <c r="J20" s="18">
        <f t="shared" si="4"/>
        <v>215.0078</v>
      </c>
      <c r="K20" s="19">
        <v>250</v>
      </c>
      <c r="L20" s="19">
        <f t="shared" si="6"/>
        <v>45</v>
      </c>
      <c r="M20" s="19">
        <f t="shared" si="0"/>
        <v>295</v>
      </c>
      <c r="N20" s="20">
        <v>25</v>
      </c>
      <c r="O20" s="21">
        <v>12</v>
      </c>
      <c r="P20" s="22"/>
      <c r="Q20" s="22">
        <f t="shared" si="1"/>
        <v>13</v>
      </c>
      <c r="R20" s="16">
        <f t="shared" si="2"/>
        <v>3250</v>
      </c>
      <c r="S20" s="69">
        <f t="shared" si="3"/>
        <v>3835</v>
      </c>
    </row>
    <row r="21" spans="1:19" ht="18.75" customHeight="1" x14ac:dyDescent="0.25">
      <c r="A21" s="70" t="s">
        <v>52</v>
      </c>
      <c r="B21" s="65">
        <v>45156</v>
      </c>
      <c r="C21" s="11">
        <v>45161</v>
      </c>
      <c r="D21" s="13" t="s">
        <v>53</v>
      </c>
      <c r="E21" s="14" t="s">
        <v>28</v>
      </c>
      <c r="F21" s="10" t="s">
        <v>54</v>
      </c>
      <c r="G21" s="30"/>
      <c r="H21" s="16">
        <v>3850</v>
      </c>
      <c r="I21" s="17">
        <f t="shared" si="5"/>
        <v>693</v>
      </c>
      <c r="J21" s="18">
        <f t="shared" si="4"/>
        <v>4543</v>
      </c>
      <c r="K21" s="19">
        <v>3850</v>
      </c>
      <c r="L21" s="19">
        <f t="shared" si="6"/>
        <v>693</v>
      </c>
      <c r="M21" s="19">
        <f t="shared" si="0"/>
        <v>4543</v>
      </c>
      <c r="N21" s="20">
        <v>12</v>
      </c>
      <c r="O21" s="21"/>
      <c r="P21" s="22"/>
      <c r="Q21" s="22">
        <f t="shared" si="1"/>
        <v>12</v>
      </c>
      <c r="R21" s="16">
        <f t="shared" si="2"/>
        <v>46200</v>
      </c>
      <c r="S21" s="69">
        <f t="shared" si="3"/>
        <v>54516</v>
      </c>
    </row>
    <row r="22" spans="1:19" x14ac:dyDescent="0.25">
      <c r="A22" s="70" t="s">
        <v>55</v>
      </c>
      <c r="B22" s="66">
        <v>45594</v>
      </c>
      <c r="C22" s="12" t="s">
        <v>22</v>
      </c>
      <c r="D22" s="28" t="s">
        <v>56</v>
      </c>
      <c r="E22" s="29" t="s">
        <v>57</v>
      </c>
      <c r="F22" s="10" t="s">
        <v>58</v>
      </c>
      <c r="G22" s="30"/>
      <c r="H22" s="16">
        <v>15.25</v>
      </c>
      <c r="I22" s="17">
        <f t="shared" si="5"/>
        <v>2.7450000000000001</v>
      </c>
      <c r="J22" s="18">
        <f t="shared" si="4"/>
        <v>17.995000000000001</v>
      </c>
      <c r="K22" s="19">
        <v>15.25</v>
      </c>
      <c r="L22" s="19">
        <f t="shared" si="6"/>
        <v>2.7450000000000001</v>
      </c>
      <c r="M22" s="19">
        <f t="shared" si="0"/>
        <v>17.995000000000001</v>
      </c>
      <c r="N22" s="31">
        <v>58</v>
      </c>
      <c r="O22" s="21">
        <v>12</v>
      </c>
      <c r="P22" s="22"/>
      <c r="Q22" s="22">
        <f t="shared" si="1"/>
        <v>46</v>
      </c>
      <c r="R22" s="16">
        <f t="shared" si="2"/>
        <v>701.5</v>
      </c>
      <c r="S22" s="69">
        <f t="shared" si="3"/>
        <v>827.7700000000001</v>
      </c>
    </row>
    <row r="23" spans="1:19" hidden="1" x14ac:dyDescent="0.25">
      <c r="A23" s="70"/>
      <c r="B23" s="36"/>
      <c r="C23" s="24"/>
      <c r="D23" s="28" t="s">
        <v>59</v>
      </c>
      <c r="E23" s="29" t="s">
        <v>57</v>
      </c>
      <c r="F23" s="10" t="s">
        <v>60</v>
      </c>
      <c r="G23" s="30"/>
      <c r="H23" s="16">
        <v>0</v>
      </c>
      <c r="I23" s="17">
        <f t="shared" si="5"/>
        <v>0</v>
      </c>
      <c r="J23" s="18">
        <f>+H23+I23</f>
        <v>0</v>
      </c>
      <c r="K23" s="19">
        <v>0</v>
      </c>
      <c r="L23" s="19">
        <f t="shared" si="6"/>
        <v>0</v>
      </c>
      <c r="M23" s="19">
        <f t="shared" si="0"/>
        <v>0</v>
      </c>
      <c r="N23" s="31">
        <v>0</v>
      </c>
      <c r="O23" s="21"/>
      <c r="P23" s="22"/>
      <c r="Q23" s="22">
        <f t="shared" si="1"/>
        <v>0</v>
      </c>
      <c r="R23" s="16">
        <f t="shared" si="2"/>
        <v>0</v>
      </c>
      <c r="S23" s="69">
        <f t="shared" si="3"/>
        <v>0</v>
      </c>
    </row>
    <row r="24" spans="1:19" hidden="1" x14ac:dyDescent="0.25">
      <c r="A24" s="71"/>
      <c r="B24" s="65">
        <v>45026</v>
      </c>
      <c r="C24" s="11">
        <v>45036</v>
      </c>
      <c r="D24" s="13" t="s">
        <v>61</v>
      </c>
      <c r="E24" s="14" t="s">
        <v>24</v>
      </c>
      <c r="F24" s="10" t="s">
        <v>62</v>
      </c>
      <c r="G24" s="30"/>
      <c r="H24" s="16">
        <v>210</v>
      </c>
      <c r="I24" s="17">
        <f t="shared" si="5"/>
        <v>37.799999999999997</v>
      </c>
      <c r="J24" s="18">
        <f t="shared" si="4"/>
        <v>247.8</v>
      </c>
      <c r="K24" s="19">
        <v>210</v>
      </c>
      <c r="L24" s="19">
        <f t="shared" si="6"/>
        <v>37.799999999999997</v>
      </c>
      <c r="M24" s="19">
        <f t="shared" si="0"/>
        <v>247.8</v>
      </c>
      <c r="N24" s="20">
        <v>0</v>
      </c>
      <c r="O24" s="21"/>
      <c r="P24" s="22"/>
      <c r="Q24" s="22">
        <f t="shared" si="1"/>
        <v>0</v>
      </c>
      <c r="R24" s="16">
        <f t="shared" si="2"/>
        <v>0</v>
      </c>
      <c r="S24" s="69">
        <f t="shared" si="3"/>
        <v>0</v>
      </c>
    </row>
    <row r="25" spans="1:19" x14ac:dyDescent="0.25">
      <c r="A25" s="70" t="s">
        <v>272</v>
      </c>
      <c r="B25" s="67">
        <v>45594</v>
      </c>
      <c r="C25" s="12" t="s">
        <v>22</v>
      </c>
      <c r="D25" s="13" t="s">
        <v>64</v>
      </c>
      <c r="E25" s="14" t="s">
        <v>24</v>
      </c>
      <c r="F25" s="10" t="s">
        <v>65</v>
      </c>
      <c r="G25" s="30"/>
      <c r="H25" s="16">
        <v>72</v>
      </c>
      <c r="I25" s="17">
        <f t="shared" si="5"/>
        <v>12.959999999999999</v>
      </c>
      <c r="J25" s="18">
        <f t="shared" si="4"/>
        <v>84.96</v>
      </c>
      <c r="K25" s="19">
        <v>75</v>
      </c>
      <c r="L25" s="19">
        <f t="shared" si="6"/>
        <v>13.5</v>
      </c>
      <c r="M25" s="19">
        <f t="shared" si="0"/>
        <v>88.5</v>
      </c>
      <c r="N25" s="20">
        <v>10</v>
      </c>
      <c r="O25" s="21">
        <v>5</v>
      </c>
      <c r="P25" s="22"/>
      <c r="Q25" s="22">
        <f t="shared" si="1"/>
        <v>5</v>
      </c>
      <c r="R25" s="16">
        <f t="shared" si="2"/>
        <v>375</v>
      </c>
      <c r="S25" s="69">
        <f t="shared" si="3"/>
        <v>442.5</v>
      </c>
    </row>
    <row r="26" spans="1:19" x14ac:dyDescent="0.25">
      <c r="A26" s="72" t="s">
        <v>21</v>
      </c>
      <c r="B26" s="65">
        <v>44882</v>
      </c>
      <c r="C26" s="11">
        <v>44886</v>
      </c>
      <c r="D26" s="13" t="s">
        <v>66</v>
      </c>
      <c r="E26" s="14" t="s">
        <v>28</v>
      </c>
      <c r="F26" s="10" t="s">
        <v>67</v>
      </c>
      <c r="G26" s="30"/>
      <c r="H26" s="16">
        <v>124</v>
      </c>
      <c r="I26" s="17">
        <f t="shared" si="5"/>
        <v>22.32</v>
      </c>
      <c r="J26" s="18">
        <f t="shared" si="4"/>
        <v>146.32</v>
      </c>
      <c r="K26" s="19">
        <v>124</v>
      </c>
      <c r="L26" s="19">
        <f t="shared" si="6"/>
        <v>22.32</v>
      </c>
      <c r="M26" s="19">
        <f t="shared" si="0"/>
        <v>146.32</v>
      </c>
      <c r="N26" s="20">
        <v>8</v>
      </c>
      <c r="O26" s="21">
        <v>2</v>
      </c>
      <c r="P26" s="22"/>
      <c r="Q26" s="22">
        <f t="shared" si="1"/>
        <v>6</v>
      </c>
      <c r="R26" s="16">
        <f t="shared" si="2"/>
        <v>744</v>
      </c>
      <c r="S26" s="69">
        <f t="shared" si="3"/>
        <v>877.92</v>
      </c>
    </row>
    <row r="27" spans="1:19" x14ac:dyDescent="0.25">
      <c r="A27" s="70" t="s">
        <v>68</v>
      </c>
      <c r="B27" s="65">
        <v>45275</v>
      </c>
      <c r="C27" s="11">
        <v>45278</v>
      </c>
      <c r="D27" s="13" t="s">
        <v>69</v>
      </c>
      <c r="E27" s="14" t="s">
        <v>28</v>
      </c>
      <c r="F27" s="10" t="s">
        <v>70</v>
      </c>
      <c r="G27" s="30"/>
      <c r="H27" s="16">
        <v>145</v>
      </c>
      <c r="I27" s="17">
        <f t="shared" si="5"/>
        <v>26.099999999999998</v>
      </c>
      <c r="J27" s="18">
        <f t="shared" si="4"/>
        <v>171.1</v>
      </c>
      <c r="K27" s="19">
        <v>145</v>
      </c>
      <c r="L27" s="19">
        <f t="shared" si="6"/>
        <v>26.099999999999998</v>
      </c>
      <c r="M27" s="19">
        <f t="shared" si="0"/>
        <v>171.1</v>
      </c>
      <c r="N27" s="20">
        <v>20</v>
      </c>
      <c r="O27" s="21"/>
      <c r="P27" s="22"/>
      <c r="Q27" s="22">
        <f t="shared" si="1"/>
        <v>20</v>
      </c>
      <c r="R27" s="16">
        <f t="shared" si="2"/>
        <v>2900</v>
      </c>
      <c r="S27" s="69">
        <f t="shared" si="3"/>
        <v>3422</v>
      </c>
    </row>
    <row r="28" spans="1:19" x14ac:dyDescent="0.25">
      <c r="A28" s="70" t="s">
        <v>26</v>
      </c>
      <c r="B28" s="66">
        <v>45594</v>
      </c>
      <c r="C28" s="12" t="s">
        <v>22</v>
      </c>
      <c r="D28" s="13" t="s">
        <v>71</v>
      </c>
      <c r="E28" s="14" t="s">
        <v>28</v>
      </c>
      <c r="F28" s="10" t="s">
        <v>72</v>
      </c>
      <c r="G28" s="30"/>
      <c r="H28" s="16">
        <v>18</v>
      </c>
      <c r="I28" s="17">
        <f t="shared" si="5"/>
        <v>3.2399999999999998</v>
      </c>
      <c r="J28" s="18">
        <f t="shared" si="4"/>
        <v>21.24</v>
      </c>
      <c r="K28" s="19">
        <v>16.32</v>
      </c>
      <c r="L28" s="19">
        <f t="shared" si="6"/>
        <v>2.9375999999999998</v>
      </c>
      <c r="M28" s="19">
        <f t="shared" si="0"/>
        <v>19.2576</v>
      </c>
      <c r="N28" s="20">
        <v>35</v>
      </c>
      <c r="O28" s="21">
        <v>1</v>
      </c>
      <c r="P28" s="22"/>
      <c r="Q28" s="22">
        <f t="shared" si="1"/>
        <v>34</v>
      </c>
      <c r="R28" s="16">
        <f t="shared" si="2"/>
        <v>554.88</v>
      </c>
      <c r="S28" s="69">
        <f t="shared" si="3"/>
        <v>654.75840000000005</v>
      </c>
    </row>
    <row r="29" spans="1:19" x14ac:dyDescent="0.25">
      <c r="A29" s="73"/>
      <c r="B29" s="65">
        <v>45701</v>
      </c>
      <c r="C29" s="11">
        <v>45702</v>
      </c>
      <c r="D29" s="13" t="s">
        <v>73</v>
      </c>
      <c r="E29" s="14" t="s">
        <v>74</v>
      </c>
      <c r="F29" s="10" t="s">
        <v>75</v>
      </c>
      <c r="G29" s="30" t="s">
        <v>76</v>
      </c>
      <c r="H29" s="16">
        <v>165</v>
      </c>
      <c r="I29" s="17">
        <v>0</v>
      </c>
      <c r="J29" s="18">
        <f t="shared" si="4"/>
        <v>165</v>
      </c>
      <c r="K29" s="19">
        <v>135</v>
      </c>
      <c r="L29" s="19">
        <v>0</v>
      </c>
      <c r="M29" s="19">
        <f t="shared" si="0"/>
        <v>135</v>
      </c>
      <c r="N29" s="20">
        <v>104</v>
      </c>
      <c r="O29" s="21">
        <v>45</v>
      </c>
      <c r="P29" s="22"/>
      <c r="Q29" s="22">
        <f t="shared" si="1"/>
        <v>59</v>
      </c>
      <c r="R29" s="16">
        <f t="shared" si="2"/>
        <v>7965</v>
      </c>
      <c r="S29" s="69">
        <f t="shared" si="3"/>
        <v>7965</v>
      </c>
    </row>
    <row r="30" spans="1:19" x14ac:dyDescent="0.25">
      <c r="A30" s="70" t="s">
        <v>77</v>
      </c>
      <c r="B30" s="66">
        <v>45594</v>
      </c>
      <c r="C30" s="12" t="s">
        <v>22</v>
      </c>
      <c r="D30" s="13" t="s">
        <v>78</v>
      </c>
      <c r="E30" s="14" t="s">
        <v>57</v>
      </c>
      <c r="F30" s="10" t="s">
        <v>79</v>
      </c>
      <c r="G30" s="30"/>
      <c r="H30" s="16">
        <v>23.8</v>
      </c>
      <c r="I30" s="17">
        <f t="shared" ref="I30:I40" si="7">+H30*18%</f>
        <v>4.2839999999999998</v>
      </c>
      <c r="J30" s="18">
        <f t="shared" si="4"/>
        <v>28.084</v>
      </c>
      <c r="K30" s="19">
        <v>23.8</v>
      </c>
      <c r="L30" s="19">
        <f t="shared" ref="L30:L44" si="8">+K30*18%</f>
        <v>4.2839999999999998</v>
      </c>
      <c r="M30" s="19">
        <f t="shared" si="0"/>
        <v>28.084</v>
      </c>
      <c r="N30" s="20">
        <v>246</v>
      </c>
      <c r="O30" s="21">
        <v>28</v>
      </c>
      <c r="P30" s="22"/>
      <c r="Q30" s="22">
        <f t="shared" si="1"/>
        <v>218</v>
      </c>
      <c r="R30" s="16">
        <f t="shared" si="2"/>
        <v>5188.4000000000005</v>
      </c>
      <c r="S30" s="69">
        <f t="shared" si="3"/>
        <v>6122.3119999999999</v>
      </c>
    </row>
    <row r="31" spans="1:19" x14ac:dyDescent="0.25">
      <c r="A31" s="70" t="s">
        <v>80</v>
      </c>
      <c r="B31" s="66">
        <v>45594</v>
      </c>
      <c r="C31" s="12" t="s">
        <v>22</v>
      </c>
      <c r="D31" s="13" t="s">
        <v>81</v>
      </c>
      <c r="E31" s="14" t="s">
        <v>57</v>
      </c>
      <c r="F31" s="10" t="s">
        <v>82</v>
      </c>
      <c r="G31" s="30"/>
      <c r="H31" s="16">
        <v>23.8</v>
      </c>
      <c r="I31" s="17">
        <f t="shared" si="7"/>
        <v>4.2839999999999998</v>
      </c>
      <c r="J31" s="18">
        <f t="shared" si="4"/>
        <v>28.084</v>
      </c>
      <c r="K31" s="19">
        <v>23.8</v>
      </c>
      <c r="L31" s="19">
        <f t="shared" si="8"/>
        <v>4.2839999999999998</v>
      </c>
      <c r="M31" s="19">
        <f t="shared" si="0"/>
        <v>28.084</v>
      </c>
      <c r="N31" s="20">
        <v>106</v>
      </c>
      <c r="O31" s="21">
        <v>6</v>
      </c>
      <c r="P31" s="22"/>
      <c r="Q31" s="22">
        <f t="shared" si="1"/>
        <v>100</v>
      </c>
      <c r="R31" s="16">
        <f t="shared" si="2"/>
        <v>2380</v>
      </c>
      <c r="S31" s="69">
        <f t="shared" si="3"/>
        <v>2808.4</v>
      </c>
    </row>
    <row r="32" spans="1:19" x14ac:dyDescent="0.25">
      <c r="A32" s="70" t="s">
        <v>83</v>
      </c>
      <c r="B32" s="66">
        <v>45594</v>
      </c>
      <c r="C32" s="12" t="s">
        <v>22</v>
      </c>
      <c r="D32" s="13" t="s">
        <v>84</v>
      </c>
      <c r="E32" s="14" t="s">
        <v>57</v>
      </c>
      <c r="F32" s="10" t="s">
        <v>85</v>
      </c>
      <c r="G32" s="30"/>
      <c r="H32" s="16">
        <v>23.8</v>
      </c>
      <c r="I32" s="17">
        <f t="shared" si="7"/>
        <v>4.2839999999999998</v>
      </c>
      <c r="J32" s="18">
        <f t="shared" si="4"/>
        <v>28.084</v>
      </c>
      <c r="K32" s="19">
        <v>23.8</v>
      </c>
      <c r="L32" s="19">
        <f t="shared" si="8"/>
        <v>4.2839999999999998</v>
      </c>
      <c r="M32" s="19">
        <f t="shared" si="0"/>
        <v>28.084</v>
      </c>
      <c r="N32" s="20">
        <v>59</v>
      </c>
      <c r="O32" s="21">
        <v>48</v>
      </c>
      <c r="P32" s="22"/>
      <c r="Q32" s="22">
        <f t="shared" si="1"/>
        <v>11</v>
      </c>
      <c r="R32" s="16">
        <f t="shared" si="2"/>
        <v>261.8</v>
      </c>
      <c r="S32" s="69">
        <f t="shared" si="3"/>
        <v>308.92399999999998</v>
      </c>
    </row>
    <row r="33" spans="1:19" x14ac:dyDescent="0.25">
      <c r="A33" s="70" t="s">
        <v>86</v>
      </c>
      <c r="B33" s="65">
        <v>45026</v>
      </c>
      <c r="C33" s="11">
        <v>45036</v>
      </c>
      <c r="D33" s="28" t="s">
        <v>87</v>
      </c>
      <c r="E33" s="29" t="s">
        <v>28</v>
      </c>
      <c r="F33" s="10" t="s">
        <v>88</v>
      </c>
      <c r="G33" s="30"/>
      <c r="H33" s="16">
        <v>295</v>
      </c>
      <c r="I33" s="17">
        <f t="shared" si="7"/>
        <v>53.1</v>
      </c>
      <c r="J33" s="18">
        <f t="shared" si="4"/>
        <v>348.1</v>
      </c>
      <c r="K33" s="19">
        <v>295</v>
      </c>
      <c r="L33" s="19">
        <f t="shared" si="8"/>
        <v>53.1</v>
      </c>
      <c r="M33" s="19">
        <f t="shared" si="0"/>
        <v>348.1</v>
      </c>
      <c r="N33" s="20">
        <v>1</v>
      </c>
      <c r="O33" s="21"/>
      <c r="P33" s="22"/>
      <c r="Q33" s="22">
        <f t="shared" si="1"/>
        <v>1</v>
      </c>
      <c r="R33" s="16">
        <f t="shared" si="2"/>
        <v>295</v>
      </c>
      <c r="S33" s="69">
        <f t="shared" si="3"/>
        <v>348.1</v>
      </c>
    </row>
    <row r="34" spans="1:19" hidden="1" x14ac:dyDescent="0.25">
      <c r="A34" s="70"/>
      <c r="B34" s="36"/>
      <c r="C34" s="24"/>
      <c r="D34" s="28" t="s">
        <v>89</v>
      </c>
      <c r="E34" s="29" t="s">
        <v>90</v>
      </c>
      <c r="F34" s="10" t="s">
        <v>91</v>
      </c>
      <c r="G34" s="30"/>
      <c r="H34" s="16">
        <v>0</v>
      </c>
      <c r="I34" s="17">
        <f t="shared" si="7"/>
        <v>0</v>
      </c>
      <c r="J34" s="18">
        <f t="shared" si="4"/>
        <v>0</v>
      </c>
      <c r="K34" s="19">
        <v>0</v>
      </c>
      <c r="L34" s="19">
        <f t="shared" si="8"/>
        <v>0</v>
      </c>
      <c r="M34" s="19">
        <f t="shared" si="0"/>
        <v>0</v>
      </c>
      <c r="N34" s="20">
        <v>0</v>
      </c>
      <c r="O34" s="21"/>
      <c r="P34" s="22"/>
      <c r="Q34" s="22">
        <f t="shared" si="1"/>
        <v>0</v>
      </c>
      <c r="R34" s="16">
        <f t="shared" si="2"/>
        <v>0</v>
      </c>
      <c r="S34" s="69">
        <f t="shared" si="3"/>
        <v>0</v>
      </c>
    </row>
    <row r="35" spans="1:19" x14ac:dyDescent="0.25">
      <c r="A35" s="70" t="s">
        <v>92</v>
      </c>
      <c r="B35" s="66">
        <v>45469</v>
      </c>
      <c r="C35" s="12">
        <v>45472</v>
      </c>
      <c r="D35" s="28" t="s">
        <v>93</v>
      </c>
      <c r="E35" s="29" t="s">
        <v>28</v>
      </c>
      <c r="F35" s="10" t="s">
        <v>94</v>
      </c>
      <c r="G35" s="30"/>
      <c r="H35" s="16">
        <v>67</v>
      </c>
      <c r="I35" s="17">
        <f t="shared" si="7"/>
        <v>12.059999999999999</v>
      </c>
      <c r="J35" s="18">
        <f t="shared" si="4"/>
        <v>79.06</v>
      </c>
      <c r="K35" s="19">
        <v>51.76</v>
      </c>
      <c r="L35" s="19">
        <f t="shared" si="8"/>
        <v>9.3167999999999989</v>
      </c>
      <c r="M35" s="19">
        <f t="shared" si="0"/>
        <v>61.076799999999999</v>
      </c>
      <c r="N35" s="20">
        <v>58</v>
      </c>
      <c r="O35" s="21"/>
      <c r="P35" s="22"/>
      <c r="Q35" s="22">
        <f t="shared" si="1"/>
        <v>58</v>
      </c>
      <c r="R35" s="16">
        <f t="shared" si="2"/>
        <v>3002.08</v>
      </c>
      <c r="S35" s="69">
        <f t="shared" si="3"/>
        <v>3542.4544000000001</v>
      </c>
    </row>
    <row r="36" spans="1:19" x14ac:dyDescent="0.25">
      <c r="A36" s="70" t="s">
        <v>95</v>
      </c>
      <c r="B36" s="66">
        <v>45594</v>
      </c>
      <c r="C36" s="12" t="s">
        <v>22</v>
      </c>
      <c r="D36" s="13" t="s">
        <v>96</v>
      </c>
      <c r="E36" s="14" t="s">
        <v>24</v>
      </c>
      <c r="F36" s="10" t="s">
        <v>97</v>
      </c>
      <c r="G36" s="30"/>
      <c r="H36" s="16">
        <v>125</v>
      </c>
      <c r="I36" s="17">
        <f t="shared" si="7"/>
        <v>22.5</v>
      </c>
      <c r="J36" s="18">
        <f t="shared" si="4"/>
        <v>147.5</v>
      </c>
      <c r="K36" s="19">
        <v>84.9</v>
      </c>
      <c r="L36" s="19">
        <f t="shared" si="8"/>
        <v>15.282</v>
      </c>
      <c r="M36" s="19">
        <f t="shared" si="0"/>
        <v>100.182</v>
      </c>
      <c r="N36" s="20">
        <v>17</v>
      </c>
      <c r="O36" s="21">
        <v>2</v>
      </c>
      <c r="P36" s="22"/>
      <c r="Q36" s="22">
        <f t="shared" si="1"/>
        <v>15</v>
      </c>
      <c r="R36" s="16">
        <f t="shared" si="2"/>
        <v>1273.5</v>
      </c>
      <c r="S36" s="69">
        <f t="shared" si="3"/>
        <v>1502.73</v>
      </c>
    </row>
    <row r="37" spans="1:19" x14ac:dyDescent="0.25">
      <c r="A37" s="70" t="s">
        <v>273</v>
      </c>
      <c r="B37" s="66">
        <v>45594</v>
      </c>
      <c r="C37" s="12" t="s">
        <v>22</v>
      </c>
      <c r="D37" s="13" t="s">
        <v>99</v>
      </c>
      <c r="E37" s="14" t="s">
        <v>24</v>
      </c>
      <c r="F37" s="10" t="s">
        <v>100</v>
      </c>
      <c r="G37" s="30"/>
      <c r="H37" s="16">
        <v>90</v>
      </c>
      <c r="I37" s="17">
        <f t="shared" si="7"/>
        <v>16.2</v>
      </c>
      <c r="J37" s="18">
        <f t="shared" si="4"/>
        <v>106.2</v>
      </c>
      <c r="K37" s="19">
        <v>84.9</v>
      </c>
      <c r="L37" s="19">
        <f t="shared" si="8"/>
        <v>15.282</v>
      </c>
      <c r="M37" s="19">
        <f t="shared" si="0"/>
        <v>100.182</v>
      </c>
      <c r="N37" s="20">
        <v>19</v>
      </c>
      <c r="O37" s="21">
        <v>5</v>
      </c>
      <c r="P37" s="22"/>
      <c r="Q37" s="22">
        <f t="shared" si="1"/>
        <v>14</v>
      </c>
      <c r="R37" s="16">
        <f t="shared" si="2"/>
        <v>1188.6000000000001</v>
      </c>
      <c r="S37" s="69">
        <f t="shared" si="3"/>
        <v>1402.548</v>
      </c>
    </row>
    <row r="38" spans="1:19" x14ac:dyDescent="0.25">
      <c r="A38" s="70" t="s">
        <v>83</v>
      </c>
      <c r="B38" s="65">
        <v>45026</v>
      </c>
      <c r="C38" s="11">
        <v>45036</v>
      </c>
      <c r="D38" s="28" t="s">
        <v>101</v>
      </c>
      <c r="E38" s="29" t="s">
        <v>28</v>
      </c>
      <c r="F38" s="10" t="s">
        <v>102</v>
      </c>
      <c r="G38" s="30"/>
      <c r="H38" s="16">
        <v>975</v>
      </c>
      <c r="I38" s="17">
        <f t="shared" si="7"/>
        <v>175.5</v>
      </c>
      <c r="J38" s="18">
        <f t="shared" si="4"/>
        <v>1150.5</v>
      </c>
      <c r="K38" s="19">
        <v>975</v>
      </c>
      <c r="L38" s="19">
        <f t="shared" si="8"/>
        <v>175.5</v>
      </c>
      <c r="M38" s="19">
        <f t="shared" si="0"/>
        <v>1150.5</v>
      </c>
      <c r="N38" s="20">
        <v>1</v>
      </c>
      <c r="O38" s="21"/>
      <c r="P38" s="22"/>
      <c r="Q38" s="22">
        <f t="shared" si="1"/>
        <v>1</v>
      </c>
      <c r="R38" s="16">
        <f t="shared" si="2"/>
        <v>975</v>
      </c>
      <c r="S38" s="69">
        <f t="shared" si="3"/>
        <v>1150.5</v>
      </c>
    </row>
    <row r="39" spans="1:19" hidden="1" x14ac:dyDescent="0.25">
      <c r="A39" s="70"/>
      <c r="B39" s="36"/>
      <c r="C39" s="24"/>
      <c r="D39" s="13" t="s">
        <v>103</v>
      </c>
      <c r="E39" s="14" t="s">
        <v>24</v>
      </c>
      <c r="F39" s="10" t="s">
        <v>104</v>
      </c>
      <c r="G39" s="30"/>
      <c r="H39" s="16">
        <v>198</v>
      </c>
      <c r="I39" s="17">
        <f t="shared" si="7"/>
        <v>35.64</v>
      </c>
      <c r="J39" s="18">
        <f t="shared" si="4"/>
        <v>233.64</v>
      </c>
      <c r="K39" s="19">
        <v>198</v>
      </c>
      <c r="L39" s="19">
        <f t="shared" si="8"/>
        <v>35.64</v>
      </c>
      <c r="M39" s="19">
        <f t="shared" si="0"/>
        <v>233.64</v>
      </c>
      <c r="N39" s="20">
        <v>0</v>
      </c>
      <c r="O39" s="21"/>
      <c r="P39" s="22"/>
      <c r="Q39" s="22">
        <f t="shared" si="1"/>
        <v>0</v>
      </c>
      <c r="R39" s="16">
        <f t="shared" si="2"/>
        <v>0</v>
      </c>
      <c r="S39" s="69">
        <f t="shared" si="3"/>
        <v>0</v>
      </c>
    </row>
    <row r="40" spans="1:19" x14ac:dyDescent="0.25">
      <c r="A40" s="70" t="s">
        <v>92</v>
      </c>
      <c r="B40" s="36"/>
      <c r="C40" s="11">
        <v>44692</v>
      </c>
      <c r="D40" s="13" t="s">
        <v>105</v>
      </c>
      <c r="E40" s="14" t="s">
        <v>24</v>
      </c>
      <c r="F40" s="10" t="s">
        <v>106</v>
      </c>
      <c r="G40" s="30"/>
      <c r="H40" s="16">
        <v>190.03</v>
      </c>
      <c r="I40" s="17">
        <f t="shared" si="7"/>
        <v>34.205399999999997</v>
      </c>
      <c r="J40" s="18">
        <f t="shared" si="4"/>
        <v>224.2354</v>
      </c>
      <c r="K40" s="19">
        <v>190.03</v>
      </c>
      <c r="L40" s="19">
        <f t="shared" si="8"/>
        <v>34.205399999999997</v>
      </c>
      <c r="M40" s="19">
        <f t="shared" si="0"/>
        <v>224.2354</v>
      </c>
      <c r="N40" s="20">
        <v>2</v>
      </c>
      <c r="O40" s="21"/>
      <c r="P40" s="22"/>
      <c r="Q40" s="22">
        <f t="shared" si="1"/>
        <v>2</v>
      </c>
      <c r="R40" s="16">
        <f t="shared" si="2"/>
        <v>380.06</v>
      </c>
      <c r="S40" s="69">
        <f t="shared" si="3"/>
        <v>448.4708</v>
      </c>
    </row>
    <row r="41" spans="1:19" x14ac:dyDescent="0.25">
      <c r="A41" s="70"/>
      <c r="B41" s="65">
        <v>44882</v>
      </c>
      <c r="C41" s="11">
        <v>44886</v>
      </c>
      <c r="D41" s="13" t="s">
        <v>107</v>
      </c>
      <c r="E41" s="14" t="s">
        <v>28</v>
      </c>
      <c r="F41" s="10" t="s">
        <v>108</v>
      </c>
      <c r="G41" s="30"/>
      <c r="H41" s="16">
        <v>225</v>
      </c>
      <c r="I41" s="17">
        <v>0</v>
      </c>
      <c r="J41" s="18">
        <f t="shared" si="4"/>
        <v>225</v>
      </c>
      <c r="K41" s="19">
        <v>225</v>
      </c>
      <c r="L41" s="19">
        <f t="shared" si="8"/>
        <v>40.5</v>
      </c>
      <c r="M41" s="19">
        <f t="shared" si="0"/>
        <v>265.5</v>
      </c>
      <c r="N41" s="20">
        <v>0</v>
      </c>
      <c r="O41" s="21"/>
      <c r="P41" s="22"/>
      <c r="Q41" s="22">
        <f t="shared" si="1"/>
        <v>0</v>
      </c>
      <c r="R41" s="16">
        <f t="shared" si="2"/>
        <v>0</v>
      </c>
      <c r="S41" s="69">
        <f t="shared" si="3"/>
        <v>0</v>
      </c>
    </row>
    <row r="42" spans="1:19" x14ac:dyDescent="0.25">
      <c r="A42" s="70" t="s">
        <v>109</v>
      </c>
      <c r="B42" s="36"/>
      <c r="C42" s="24"/>
      <c r="D42" s="13" t="s">
        <v>110</v>
      </c>
      <c r="E42" s="14" t="s">
        <v>24</v>
      </c>
      <c r="F42" s="10" t="s">
        <v>111</v>
      </c>
      <c r="G42" s="30"/>
      <c r="H42" s="16">
        <v>445</v>
      </c>
      <c r="I42" s="17">
        <f>+H42*18%</f>
        <v>80.099999999999994</v>
      </c>
      <c r="J42" s="18">
        <f t="shared" si="4"/>
        <v>525.1</v>
      </c>
      <c r="K42" s="19">
        <v>445</v>
      </c>
      <c r="L42" s="19">
        <f t="shared" si="8"/>
        <v>80.099999999999994</v>
      </c>
      <c r="M42" s="19">
        <f t="shared" si="0"/>
        <v>525.1</v>
      </c>
      <c r="N42" s="20">
        <v>3</v>
      </c>
      <c r="O42" s="21"/>
      <c r="P42" s="22"/>
      <c r="Q42" s="22">
        <f t="shared" si="1"/>
        <v>3</v>
      </c>
      <c r="R42" s="16">
        <f t="shared" si="2"/>
        <v>1335</v>
      </c>
      <c r="S42" s="69">
        <f t="shared" si="3"/>
        <v>1575.3000000000002</v>
      </c>
    </row>
    <row r="43" spans="1:19" x14ac:dyDescent="0.25">
      <c r="A43" s="70" t="s">
        <v>55</v>
      </c>
      <c r="B43" s="66">
        <v>45469</v>
      </c>
      <c r="C43" s="12">
        <v>45472</v>
      </c>
      <c r="D43" s="13" t="s">
        <v>112</v>
      </c>
      <c r="E43" s="14" t="s">
        <v>28</v>
      </c>
      <c r="F43" s="10" t="s">
        <v>113</v>
      </c>
      <c r="G43" s="30"/>
      <c r="H43" s="16">
        <v>90</v>
      </c>
      <c r="I43" s="17">
        <f>+H43*18%</f>
        <v>16.2</v>
      </c>
      <c r="J43" s="18">
        <f t="shared" si="4"/>
        <v>106.2</v>
      </c>
      <c r="K43" s="19">
        <v>110.17</v>
      </c>
      <c r="L43" s="19">
        <f t="shared" si="8"/>
        <v>19.8306</v>
      </c>
      <c r="M43" s="19">
        <f t="shared" si="0"/>
        <v>130.00059999999999</v>
      </c>
      <c r="N43" s="20">
        <v>0</v>
      </c>
      <c r="O43" s="21"/>
      <c r="P43" s="22"/>
      <c r="Q43" s="22">
        <f t="shared" ref="Q43:Q74" si="9">N43-O43+P43</f>
        <v>0</v>
      </c>
      <c r="R43" s="16">
        <f t="shared" ref="R43:R74" si="10">+K43*Q43</f>
        <v>0</v>
      </c>
      <c r="S43" s="69">
        <f t="shared" ref="S43:S74" si="11">+M43*Q43</f>
        <v>0</v>
      </c>
    </row>
    <row r="44" spans="1:19" x14ac:dyDescent="0.25">
      <c r="A44" s="70" t="s">
        <v>55</v>
      </c>
      <c r="B44" s="66">
        <v>45469</v>
      </c>
      <c r="C44" s="12">
        <v>45472</v>
      </c>
      <c r="D44" s="13" t="s">
        <v>114</v>
      </c>
      <c r="E44" s="14" t="s">
        <v>28</v>
      </c>
      <c r="F44" s="10" t="s">
        <v>115</v>
      </c>
      <c r="G44" s="30"/>
      <c r="H44" s="16">
        <v>170</v>
      </c>
      <c r="I44" s="17">
        <f>+H44*18%</f>
        <v>30.599999999999998</v>
      </c>
      <c r="J44" s="18">
        <f t="shared" si="4"/>
        <v>200.6</v>
      </c>
      <c r="K44" s="19">
        <v>864.41</v>
      </c>
      <c r="L44" s="19">
        <f t="shared" si="8"/>
        <v>155.59379999999999</v>
      </c>
      <c r="M44" s="19">
        <f t="shared" si="0"/>
        <v>1020.0038</v>
      </c>
      <c r="N44" s="20">
        <v>8</v>
      </c>
      <c r="O44" s="21"/>
      <c r="P44" s="22"/>
      <c r="Q44" s="22">
        <f t="shared" si="9"/>
        <v>8</v>
      </c>
      <c r="R44" s="16">
        <f t="shared" si="10"/>
        <v>6915.28</v>
      </c>
      <c r="S44" s="69">
        <f t="shared" si="11"/>
        <v>8160.0303999999996</v>
      </c>
    </row>
    <row r="45" spans="1:19" ht="15" customHeight="1" x14ac:dyDescent="0.25">
      <c r="A45" s="70" t="s">
        <v>116</v>
      </c>
      <c r="B45" s="66">
        <v>45593</v>
      </c>
      <c r="C45" s="12">
        <v>45595</v>
      </c>
      <c r="D45" s="33" t="s">
        <v>117</v>
      </c>
      <c r="E45" s="14" t="s">
        <v>74</v>
      </c>
      <c r="F45" s="10" t="s">
        <v>118</v>
      </c>
      <c r="G45" s="27"/>
      <c r="H45" s="19">
        <v>1140</v>
      </c>
      <c r="I45" s="19">
        <f>+H45*16%</f>
        <v>182.4</v>
      </c>
      <c r="J45" s="19">
        <f t="shared" si="4"/>
        <v>1322.4</v>
      </c>
      <c r="K45" s="19">
        <v>1162.3</v>
      </c>
      <c r="L45" s="19">
        <f>+K45*16%</f>
        <v>185.96799999999999</v>
      </c>
      <c r="M45" s="19">
        <f t="shared" si="0"/>
        <v>1348.268</v>
      </c>
      <c r="N45" s="20">
        <v>52</v>
      </c>
      <c r="O45" s="21">
        <v>5</v>
      </c>
      <c r="P45" s="22"/>
      <c r="Q45" s="22">
        <f t="shared" si="9"/>
        <v>47</v>
      </c>
      <c r="R45" s="16">
        <f t="shared" si="10"/>
        <v>54628.1</v>
      </c>
      <c r="S45" s="69">
        <f t="shared" si="11"/>
        <v>63368.596000000005</v>
      </c>
    </row>
    <row r="46" spans="1:19" hidden="1" x14ac:dyDescent="0.25">
      <c r="A46" s="70"/>
      <c r="B46" s="36"/>
      <c r="C46" s="24"/>
      <c r="D46" s="34" t="s">
        <v>119</v>
      </c>
      <c r="E46" s="14" t="s">
        <v>74</v>
      </c>
      <c r="F46" s="10" t="s">
        <v>120</v>
      </c>
      <c r="G46" s="30"/>
      <c r="H46" s="16">
        <v>329</v>
      </c>
      <c r="I46" s="17">
        <f t="shared" ref="I46:I68" si="12">+H46*18%</f>
        <v>59.22</v>
      </c>
      <c r="J46" s="18">
        <f t="shared" si="4"/>
        <v>388.22</v>
      </c>
      <c r="K46" s="19">
        <v>329</v>
      </c>
      <c r="L46" s="19">
        <f t="shared" ref="L46:L73" si="13">+K46*18%</f>
        <v>59.22</v>
      </c>
      <c r="M46" s="19">
        <f t="shared" si="0"/>
        <v>388.22</v>
      </c>
      <c r="N46" s="20">
        <v>0</v>
      </c>
      <c r="O46" s="21"/>
      <c r="P46" s="22"/>
      <c r="Q46" s="22">
        <f t="shared" si="9"/>
        <v>0</v>
      </c>
      <c r="R46" s="16">
        <f t="shared" si="10"/>
        <v>0</v>
      </c>
      <c r="S46" s="69">
        <f t="shared" si="11"/>
        <v>0</v>
      </c>
    </row>
    <row r="47" spans="1:19" x14ac:dyDescent="0.25">
      <c r="A47" s="70" t="s">
        <v>116</v>
      </c>
      <c r="B47" s="66">
        <v>45593</v>
      </c>
      <c r="C47" s="12">
        <v>45595</v>
      </c>
      <c r="D47" s="34" t="s">
        <v>121</v>
      </c>
      <c r="E47" s="14" t="s">
        <v>28</v>
      </c>
      <c r="F47" s="10" t="s">
        <v>122</v>
      </c>
      <c r="G47" s="30"/>
      <c r="H47" s="16">
        <v>90</v>
      </c>
      <c r="I47" s="17">
        <f t="shared" si="12"/>
        <v>16.2</v>
      </c>
      <c r="J47" s="18">
        <f t="shared" si="4"/>
        <v>106.2</v>
      </c>
      <c r="K47" s="19">
        <v>89.666659999999993</v>
      </c>
      <c r="L47" s="19">
        <f t="shared" si="13"/>
        <v>16.139998799999997</v>
      </c>
      <c r="M47" s="19">
        <f t="shared" si="0"/>
        <v>105.80665879999999</v>
      </c>
      <c r="N47" s="20">
        <v>182</v>
      </c>
      <c r="O47" s="21">
        <v>82</v>
      </c>
      <c r="P47" s="22"/>
      <c r="Q47" s="22">
        <f t="shared" si="9"/>
        <v>100</v>
      </c>
      <c r="R47" s="16">
        <f t="shared" si="10"/>
        <v>8966.6659999999993</v>
      </c>
      <c r="S47" s="69">
        <f t="shared" si="11"/>
        <v>10580.665879999999</v>
      </c>
    </row>
    <row r="48" spans="1:19" s="37" customFormat="1" ht="15.75" customHeight="1" x14ac:dyDescent="0.25">
      <c r="A48" s="70" t="s">
        <v>123</v>
      </c>
      <c r="B48" s="66">
        <v>45455</v>
      </c>
      <c r="C48" s="12">
        <v>45460</v>
      </c>
      <c r="D48" s="13" t="s">
        <v>124</v>
      </c>
      <c r="E48" s="14" t="s">
        <v>74</v>
      </c>
      <c r="F48" s="10" t="s">
        <v>125</v>
      </c>
      <c r="G48" s="35"/>
      <c r="H48" s="16">
        <v>495</v>
      </c>
      <c r="I48" s="17">
        <f t="shared" si="12"/>
        <v>89.1</v>
      </c>
      <c r="J48" s="18">
        <f t="shared" si="4"/>
        <v>584.1</v>
      </c>
      <c r="K48" s="19">
        <v>475</v>
      </c>
      <c r="L48" s="19">
        <f t="shared" si="13"/>
        <v>85.5</v>
      </c>
      <c r="M48" s="19">
        <f t="shared" si="0"/>
        <v>560.5</v>
      </c>
      <c r="N48" s="20">
        <v>4</v>
      </c>
      <c r="O48" s="21"/>
      <c r="P48" s="36"/>
      <c r="Q48" s="22">
        <f t="shared" si="9"/>
        <v>4</v>
      </c>
      <c r="R48" s="16">
        <f t="shared" si="10"/>
        <v>1900</v>
      </c>
      <c r="S48" s="69">
        <f t="shared" si="11"/>
        <v>2242</v>
      </c>
    </row>
    <row r="49" spans="1:19" x14ac:dyDescent="0.25">
      <c r="A49" s="70" t="s">
        <v>77</v>
      </c>
      <c r="B49" s="36"/>
      <c r="C49" s="24"/>
      <c r="D49" s="13" t="s">
        <v>126</v>
      </c>
      <c r="E49" s="14" t="s">
        <v>28</v>
      </c>
      <c r="F49" s="10" t="s">
        <v>127</v>
      </c>
      <c r="G49" s="30"/>
      <c r="H49" s="16">
        <v>85</v>
      </c>
      <c r="I49" s="17">
        <f t="shared" si="12"/>
        <v>15.299999999999999</v>
      </c>
      <c r="J49" s="18">
        <f t="shared" si="4"/>
        <v>100.3</v>
      </c>
      <c r="K49" s="19">
        <v>85</v>
      </c>
      <c r="L49" s="19">
        <f t="shared" si="13"/>
        <v>15.299999999999999</v>
      </c>
      <c r="M49" s="19">
        <f t="shared" si="0"/>
        <v>100.3</v>
      </c>
      <c r="N49" s="20">
        <v>5</v>
      </c>
      <c r="O49" s="21">
        <v>3</v>
      </c>
      <c r="P49" s="22"/>
      <c r="Q49" s="22">
        <f t="shared" si="9"/>
        <v>2</v>
      </c>
      <c r="R49" s="16">
        <f t="shared" si="10"/>
        <v>170</v>
      </c>
      <c r="S49" s="69">
        <f t="shared" si="11"/>
        <v>200.6</v>
      </c>
    </row>
    <row r="50" spans="1:19" hidden="1" x14ac:dyDescent="0.25">
      <c r="A50" s="70"/>
      <c r="B50" s="36"/>
      <c r="C50" s="11">
        <v>44692</v>
      </c>
      <c r="D50" s="13" t="s">
        <v>128</v>
      </c>
      <c r="E50" s="14" t="s">
        <v>74</v>
      </c>
      <c r="F50" s="10" t="s">
        <v>129</v>
      </c>
      <c r="G50" s="30"/>
      <c r="H50" s="16">
        <v>590</v>
      </c>
      <c r="I50" s="17">
        <f t="shared" si="12"/>
        <v>106.2</v>
      </c>
      <c r="J50" s="18">
        <f t="shared" si="4"/>
        <v>696.2</v>
      </c>
      <c r="K50" s="19">
        <v>590</v>
      </c>
      <c r="L50" s="19">
        <f t="shared" si="13"/>
        <v>106.2</v>
      </c>
      <c r="M50" s="19">
        <f t="shared" si="0"/>
        <v>696.2</v>
      </c>
      <c r="N50" s="20">
        <v>0</v>
      </c>
      <c r="O50" s="21"/>
      <c r="P50" s="22"/>
      <c r="Q50" s="22">
        <f t="shared" si="9"/>
        <v>0</v>
      </c>
      <c r="R50" s="16">
        <f t="shared" si="10"/>
        <v>0</v>
      </c>
      <c r="S50" s="69">
        <f t="shared" si="11"/>
        <v>0</v>
      </c>
    </row>
    <row r="51" spans="1:19" hidden="1" x14ac:dyDescent="0.25">
      <c r="A51" s="70"/>
      <c r="B51" s="36"/>
      <c r="C51" s="24"/>
      <c r="D51" s="13" t="s">
        <v>130</v>
      </c>
      <c r="E51" s="14" t="s">
        <v>74</v>
      </c>
      <c r="F51" s="10" t="s">
        <v>131</v>
      </c>
      <c r="G51" s="30"/>
      <c r="H51" s="16">
        <v>0</v>
      </c>
      <c r="I51" s="17">
        <f t="shared" si="12"/>
        <v>0</v>
      </c>
      <c r="J51" s="18">
        <f t="shared" si="4"/>
        <v>0</v>
      </c>
      <c r="K51" s="19">
        <v>0</v>
      </c>
      <c r="L51" s="19">
        <f t="shared" si="13"/>
        <v>0</v>
      </c>
      <c r="M51" s="19">
        <f t="shared" si="0"/>
        <v>0</v>
      </c>
      <c r="N51" s="20">
        <v>0</v>
      </c>
      <c r="O51" s="21"/>
      <c r="P51" s="22"/>
      <c r="Q51" s="22">
        <f t="shared" si="9"/>
        <v>0</v>
      </c>
      <c r="R51" s="16">
        <f t="shared" si="10"/>
        <v>0</v>
      </c>
      <c r="S51" s="69">
        <f t="shared" si="11"/>
        <v>0</v>
      </c>
    </row>
    <row r="52" spans="1:19" x14ac:dyDescent="0.25">
      <c r="A52" s="70" t="s">
        <v>132</v>
      </c>
      <c r="B52" s="66">
        <v>45594</v>
      </c>
      <c r="C52" s="12" t="s">
        <v>22</v>
      </c>
      <c r="D52" s="13" t="s">
        <v>133</v>
      </c>
      <c r="E52" s="14" t="s">
        <v>57</v>
      </c>
      <c r="F52" s="10" t="s">
        <v>134</v>
      </c>
      <c r="G52" s="30"/>
      <c r="H52" s="16">
        <v>91</v>
      </c>
      <c r="I52" s="17">
        <f t="shared" si="12"/>
        <v>16.38</v>
      </c>
      <c r="J52" s="18">
        <f t="shared" si="4"/>
        <v>107.38</v>
      </c>
      <c r="K52" s="19">
        <v>100.89</v>
      </c>
      <c r="L52" s="19">
        <f t="shared" si="13"/>
        <v>18.1602</v>
      </c>
      <c r="M52" s="19">
        <f t="shared" si="0"/>
        <v>119.0502</v>
      </c>
      <c r="N52" s="20">
        <v>50</v>
      </c>
      <c r="O52" s="21">
        <v>4</v>
      </c>
      <c r="P52" s="22"/>
      <c r="Q52" s="22">
        <f t="shared" si="9"/>
        <v>46</v>
      </c>
      <c r="R52" s="16">
        <f t="shared" si="10"/>
        <v>4640.9399999999996</v>
      </c>
      <c r="S52" s="69">
        <f t="shared" si="11"/>
        <v>5476.3092000000006</v>
      </c>
    </row>
    <row r="53" spans="1:19" x14ac:dyDescent="0.25">
      <c r="A53" s="70"/>
      <c r="B53" s="36"/>
      <c r="C53" s="24"/>
      <c r="D53" s="13" t="s">
        <v>135</v>
      </c>
      <c r="E53" s="14" t="s">
        <v>28</v>
      </c>
      <c r="F53" s="10" t="s">
        <v>136</v>
      </c>
      <c r="G53" s="30"/>
      <c r="H53" s="16">
        <v>150</v>
      </c>
      <c r="I53" s="17">
        <f t="shared" si="12"/>
        <v>27</v>
      </c>
      <c r="J53" s="18">
        <f t="shared" si="4"/>
        <v>177</v>
      </c>
      <c r="K53" s="19">
        <v>150</v>
      </c>
      <c r="L53" s="19">
        <f t="shared" si="13"/>
        <v>27</v>
      </c>
      <c r="M53" s="19">
        <f t="shared" si="0"/>
        <v>177</v>
      </c>
      <c r="N53" s="20">
        <v>0</v>
      </c>
      <c r="O53" s="21"/>
      <c r="P53" s="22"/>
      <c r="Q53" s="22">
        <f t="shared" si="9"/>
        <v>0</v>
      </c>
      <c r="R53" s="16">
        <f t="shared" si="10"/>
        <v>0</v>
      </c>
      <c r="S53" s="69">
        <f t="shared" si="11"/>
        <v>0</v>
      </c>
    </row>
    <row r="54" spans="1:19" x14ac:dyDescent="0.25">
      <c r="A54" s="70" t="s">
        <v>137</v>
      </c>
      <c r="B54" s="66">
        <v>45469</v>
      </c>
      <c r="C54" s="12">
        <v>45472</v>
      </c>
      <c r="D54" s="13" t="s">
        <v>138</v>
      </c>
      <c r="E54" s="14" t="s">
        <v>28</v>
      </c>
      <c r="F54" s="10" t="s">
        <v>139</v>
      </c>
      <c r="G54" s="30"/>
      <c r="H54" s="16">
        <v>139</v>
      </c>
      <c r="I54" s="17">
        <f t="shared" si="12"/>
        <v>25.02</v>
      </c>
      <c r="J54" s="18">
        <f t="shared" si="4"/>
        <v>164.02</v>
      </c>
      <c r="K54" s="19">
        <v>104.75</v>
      </c>
      <c r="L54" s="19">
        <f t="shared" si="13"/>
        <v>18.855</v>
      </c>
      <c r="M54" s="19">
        <f t="shared" si="0"/>
        <v>123.605</v>
      </c>
      <c r="N54" s="20">
        <v>16</v>
      </c>
      <c r="O54" s="21">
        <v>5</v>
      </c>
      <c r="P54" s="22"/>
      <c r="Q54" s="22">
        <f t="shared" si="9"/>
        <v>11</v>
      </c>
      <c r="R54" s="16">
        <f t="shared" si="10"/>
        <v>1152.25</v>
      </c>
      <c r="S54" s="69">
        <f t="shared" si="11"/>
        <v>1359.655</v>
      </c>
    </row>
    <row r="55" spans="1:19" x14ac:dyDescent="0.25">
      <c r="A55" s="70" t="s">
        <v>35</v>
      </c>
      <c r="B55" s="65">
        <v>45275</v>
      </c>
      <c r="C55" s="11">
        <v>45278</v>
      </c>
      <c r="D55" s="28" t="s">
        <v>140</v>
      </c>
      <c r="E55" s="29" t="s">
        <v>90</v>
      </c>
      <c r="F55" s="10" t="s">
        <v>141</v>
      </c>
      <c r="G55" s="30"/>
      <c r="H55" s="16">
        <v>125</v>
      </c>
      <c r="I55" s="17">
        <f t="shared" si="12"/>
        <v>22.5</v>
      </c>
      <c r="J55" s="18">
        <f t="shared" si="4"/>
        <v>147.5</v>
      </c>
      <c r="K55" s="19">
        <v>125</v>
      </c>
      <c r="L55" s="19">
        <f t="shared" si="13"/>
        <v>22.5</v>
      </c>
      <c r="M55" s="19">
        <f t="shared" si="0"/>
        <v>147.5</v>
      </c>
      <c r="N55" s="31">
        <v>0</v>
      </c>
      <c r="O55" s="21"/>
      <c r="P55" s="22"/>
      <c r="Q55" s="22">
        <f t="shared" si="9"/>
        <v>0</v>
      </c>
      <c r="R55" s="16">
        <f t="shared" si="10"/>
        <v>0</v>
      </c>
      <c r="S55" s="69">
        <f t="shared" si="11"/>
        <v>0</v>
      </c>
    </row>
    <row r="56" spans="1:19" x14ac:dyDescent="0.25">
      <c r="A56" s="70" t="s">
        <v>55</v>
      </c>
      <c r="B56" s="66">
        <v>45594</v>
      </c>
      <c r="C56" s="12" t="s">
        <v>22</v>
      </c>
      <c r="D56" s="28" t="s">
        <v>142</v>
      </c>
      <c r="E56" s="29" t="s">
        <v>28</v>
      </c>
      <c r="F56" s="10" t="s">
        <v>143</v>
      </c>
      <c r="G56" s="30"/>
      <c r="H56" s="16">
        <v>515</v>
      </c>
      <c r="I56" s="17">
        <f t="shared" si="12"/>
        <v>92.7</v>
      </c>
      <c r="J56" s="18">
        <f t="shared" si="4"/>
        <v>607.70000000000005</v>
      </c>
      <c r="K56" s="19">
        <v>530</v>
      </c>
      <c r="L56" s="19">
        <f t="shared" si="13"/>
        <v>95.399999999999991</v>
      </c>
      <c r="M56" s="19">
        <f t="shared" si="0"/>
        <v>625.4</v>
      </c>
      <c r="N56" s="31">
        <v>0</v>
      </c>
      <c r="O56" s="21"/>
      <c r="P56" s="22"/>
      <c r="Q56" s="22">
        <f t="shared" si="9"/>
        <v>0</v>
      </c>
      <c r="R56" s="16">
        <f t="shared" si="10"/>
        <v>0</v>
      </c>
      <c r="S56" s="69">
        <f t="shared" si="11"/>
        <v>0</v>
      </c>
    </row>
    <row r="57" spans="1:19" x14ac:dyDescent="0.25">
      <c r="A57" s="70" t="s">
        <v>35</v>
      </c>
      <c r="B57" s="66">
        <v>45469</v>
      </c>
      <c r="C57" s="12">
        <v>45472</v>
      </c>
      <c r="D57" s="28" t="s">
        <v>144</v>
      </c>
      <c r="E57" s="29" t="s">
        <v>90</v>
      </c>
      <c r="F57" s="10" t="s">
        <v>145</v>
      </c>
      <c r="G57" s="30"/>
      <c r="H57" s="16">
        <v>125</v>
      </c>
      <c r="I57" s="17">
        <f t="shared" si="12"/>
        <v>22.5</v>
      </c>
      <c r="J57" s="18">
        <f t="shared" si="4"/>
        <v>147.5</v>
      </c>
      <c r="K57" s="19">
        <v>145</v>
      </c>
      <c r="L57" s="19">
        <f t="shared" si="13"/>
        <v>26.099999999999998</v>
      </c>
      <c r="M57" s="19">
        <f t="shared" si="0"/>
        <v>171.1</v>
      </c>
      <c r="N57" s="31">
        <v>18</v>
      </c>
      <c r="O57" s="21">
        <v>5</v>
      </c>
      <c r="P57" s="22"/>
      <c r="Q57" s="22">
        <f t="shared" si="9"/>
        <v>13</v>
      </c>
      <c r="R57" s="16">
        <f t="shared" si="10"/>
        <v>1885</v>
      </c>
      <c r="S57" s="69">
        <f t="shared" si="11"/>
        <v>2224.2999999999997</v>
      </c>
    </row>
    <row r="58" spans="1:19" x14ac:dyDescent="0.25">
      <c r="A58" s="70" t="s">
        <v>35</v>
      </c>
      <c r="B58" s="65">
        <v>45275</v>
      </c>
      <c r="C58" s="11">
        <v>45278</v>
      </c>
      <c r="D58" s="28" t="s">
        <v>146</v>
      </c>
      <c r="E58" s="29" t="s">
        <v>90</v>
      </c>
      <c r="F58" s="10" t="s">
        <v>147</v>
      </c>
      <c r="G58" s="30"/>
      <c r="H58" s="16">
        <v>125</v>
      </c>
      <c r="I58" s="17">
        <f t="shared" si="12"/>
        <v>22.5</v>
      </c>
      <c r="J58" s="18">
        <f t="shared" si="4"/>
        <v>147.5</v>
      </c>
      <c r="K58" s="19">
        <v>125</v>
      </c>
      <c r="L58" s="19">
        <f t="shared" si="13"/>
        <v>22.5</v>
      </c>
      <c r="M58" s="19">
        <f t="shared" si="0"/>
        <v>147.5</v>
      </c>
      <c r="N58" s="31">
        <v>11</v>
      </c>
      <c r="O58" s="21"/>
      <c r="P58" s="22"/>
      <c r="Q58" s="22">
        <f t="shared" si="9"/>
        <v>11</v>
      </c>
      <c r="R58" s="16">
        <f t="shared" si="10"/>
        <v>1375</v>
      </c>
      <c r="S58" s="69">
        <f t="shared" si="11"/>
        <v>1622.5</v>
      </c>
    </row>
    <row r="59" spans="1:19" hidden="1" x14ac:dyDescent="0.25">
      <c r="A59" s="70"/>
      <c r="B59" s="36"/>
      <c r="C59" s="24"/>
      <c r="D59" s="28" t="s">
        <v>148</v>
      </c>
      <c r="E59" s="29" t="s">
        <v>57</v>
      </c>
      <c r="F59" s="10" t="s">
        <v>149</v>
      </c>
      <c r="G59" s="30"/>
      <c r="H59" s="16">
        <v>0</v>
      </c>
      <c r="I59" s="17">
        <f t="shared" si="12"/>
        <v>0</v>
      </c>
      <c r="J59" s="18">
        <f t="shared" si="4"/>
        <v>0</v>
      </c>
      <c r="K59" s="19">
        <v>0</v>
      </c>
      <c r="L59" s="19">
        <f t="shared" si="13"/>
        <v>0</v>
      </c>
      <c r="M59" s="19">
        <f t="shared" si="0"/>
        <v>0</v>
      </c>
      <c r="N59" s="31">
        <v>34</v>
      </c>
      <c r="O59" s="21"/>
      <c r="P59" s="22"/>
      <c r="Q59" s="22">
        <f t="shared" si="9"/>
        <v>34</v>
      </c>
      <c r="R59" s="16">
        <f t="shared" si="10"/>
        <v>0</v>
      </c>
      <c r="S59" s="69">
        <f t="shared" si="11"/>
        <v>0</v>
      </c>
    </row>
    <row r="60" spans="1:19" hidden="1" x14ac:dyDescent="0.25">
      <c r="A60" s="70"/>
      <c r="B60" s="36"/>
      <c r="C60" s="24"/>
      <c r="D60" s="13" t="s">
        <v>150</v>
      </c>
      <c r="E60" s="14" t="s">
        <v>28</v>
      </c>
      <c r="F60" s="10" t="s">
        <v>151</v>
      </c>
      <c r="G60" s="30"/>
      <c r="H60" s="16">
        <v>325</v>
      </c>
      <c r="I60" s="17">
        <f t="shared" si="12"/>
        <v>58.5</v>
      </c>
      <c r="J60" s="18">
        <f t="shared" si="4"/>
        <v>383.5</v>
      </c>
      <c r="K60" s="19">
        <v>325</v>
      </c>
      <c r="L60" s="19">
        <f t="shared" si="13"/>
        <v>58.5</v>
      </c>
      <c r="M60" s="19">
        <f t="shared" si="0"/>
        <v>383.5</v>
      </c>
      <c r="N60" s="20">
        <v>0</v>
      </c>
      <c r="O60" s="21"/>
      <c r="P60" s="22"/>
      <c r="Q60" s="22">
        <f t="shared" si="9"/>
        <v>0</v>
      </c>
      <c r="R60" s="16">
        <f t="shared" si="10"/>
        <v>0</v>
      </c>
      <c r="S60" s="69">
        <f t="shared" si="11"/>
        <v>0</v>
      </c>
    </row>
    <row r="61" spans="1:19" x14ac:dyDescent="0.25">
      <c r="A61" s="70" t="s">
        <v>92</v>
      </c>
      <c r="B61" s="66">
        <v>45594</v>
      </c>
      <c r="C61" s="12" t="s">
        <v>22</v>
      </c>
      <c r="D61" s="28" t="s">
        <v>152</v>
      </c>
      <c r="E61" s="14" t="s">
        <v>28</v>
      </c>
      <c r="F61" s="10" t="s">
        <v>153</v>
      </c>
      <c r="G61" s="30"/>
      <c r="H61" s="16">
        <v>295</v>
      </c>
      <c r="I61" s="17">
        <f t="shared" si="12"/>
        <v>53.1</v>
      </c>
      <c r="J61" s="18">
        <f t="shared" si="4"/>
        <v>348.1</v>
      </c>
      <c r="K61" s="19">
        <v>235</v>
      </c>
      <c r="L61" s="19">
        <f t="shared" si="13"/>
        <v>42.3</v>
      </c>
      <c r="M61" s="19">
        <f t="shared" si="0"/>
        <v>277.3</v>
      </c>
      <c r="N61" s="20">
        <v>8</v>
      </c>
      <c r="O61" s="21">
        <v>1</v>
      </c>
      <c r="P61" s="22"/>
      <c r="Q61" s="22">
        <f t="shared" si="9"/>
        <v>7</v>
      </c>
      <c r="R61" s="16">
        <f t="shared" si="10"/>
        <v>1645</v>
      </c>
      <c r="S61" s="69">
        <f t="shared" si="11"/>
        <v>1941.1000000000001</v>
      </c>
    </row>
    <row r="62" spans="1:19" x14ac:dyDescent="0.25">
      <c r="A62" s="70" t="s">
        <v>154</v>
      </c>
      <c r="B62" s="36"/>
      <c r="C62" s="24"/>
      <c r="D62" s="13" t="s">
        <v>155</v>
      </c>
      <c r="E62" s="14" t="s">
        <v>28</v>
      </c>
      <c r="F62" s="10" t="s">
        <v>156</v>
      </c>
      <c r="G62" s="30"/>
      <c r="H62" s="16">
        <v>51</v>
      </c>
      <c r="I62" s="17">
        <f t="shared" si="12"/>
        <v>9.18</v>
      </c>
      <c r="J62" s="18">
        <f t="shared" si="4"/>
        <v>60.18</v>
      </c>
      <c r="K62" s="19">
        <v>51</v>
      </c>
      <c r="L62" s="19">
        <f t="shared" si="13"/>
        <v>9.18</v>
      </c>
      <c r="M62" s="19">
        <f t="shared" si="0"/>
        <v>60.18</v>
      </c>
      <c r="N62" s="20">
        <v>37</v>
      </c>
      <c r="O62" s="21">
        <v>5</v>
      </c>
      <c r="P62" s="22"/>
      <c r="Q62" s="22">
        <f t="shared" si="9"/>
        <v>32</v>
      </c>
      <c r="R62" s="16">
        <f t="shared" si="10"/>
        <v>1632</v>
      </c>
      <c r="S62" s="69">
        <f t="shared" si="11"/>
        <v>1925.76</v>
      </c>
    </row>
    <row r="63" spans="1:19" x14ac:dyDescent="0.25">
      <c r="A63" s="70" t="s">
        <v>157</v>
      </c>
      <c r="B63" s="66">
        <v>45594</v>
      </c>
      <c r="C63" s="12" t="s">
        <v>22</v>
      </c>
      <c r="D63" s="28" t="s">
        <v>158</v>
      </c>
      <c r="E63" s="14" t="s">
        <v>57</v>
      </c>
      <c r="F63" s="10" t="s">
        <v>159</v>
      </c>
      <c r="G63" s="30"/>
      <c r="H63" s="16">
        <v>51.59</v>
      </c>
      <c r="I63" s="17">
        <f t="shared" si="12"/>
        <v>9.2862000000000009</v>
      </c>
      <c r="J63" s="18">
        <f t="shared" si="4"/>
        <v>60.876200000000004</v>
      </c>
      <c r="K63" s="19">
        <v>50.73</v>
      </c>
      <c r="L63" s="19">
        <f t="shared" si="13"/>
        <v>9.1313999999999993</v>
      </c>
      <c r="M63" s="19">
        <f t="shared" si="0"/>
        <v>59.861399999999996</v>
      </c>
      <c r="N63" s="20">
        <v>358</v>
      </c>
      <c r="O63" s="21">
        <v>55</v>
      </c>
      <c r="P63" s="22"/>
      <c r="Q63" s="22">
        <f t="shared" si="9"/>
        <v>303</v>
      </c>
      <c r="R63" s="16">
        <f t="shared" si="10"/>
        <v>15371.189999999999</v>
      </c>
      <c r="S63" s="69">
        <f t="shared" si="11"/>
        <v>18138.004199999999</v>
      </c>
    </row>
    <row r="64" spans="1:19" x14ac:dyDescent="0.25">
      <c r="A64" s="70"/>
      <c r="B64" s="65">
        <v>45275</v>
      </c>
      <c r="C64" s="11">
        <v>45278</v>
      </c>
      <c r="D64" s="13" t="s">
        <v>160</v>
      </c>
      <c r="E64" s="14" t="s">
        <v>57</v>
      </c>
      <c r="F64" s="10" t="s">
        <v>161</v>
      </c>
      <c r="G64" s="30"/>
      <c r="H64" s="16">
        <v>132</v>
      </c>
      <c r="I64" s="17">
        <f t="shared" si="12"/>
        <v>23.759999999999998</v>
      </c>
      <c r="J64" s="18">
        <f t="shared" si="4"/>
        <v>155.76</v>
      </c>
      <c r="K64" s="19">
        <v>132</v>
      </c>
      <c r="L64" s="19">
        <f t="shared" si="13"/>
        <v>23.759999999999998</v>
      </c>
      <c r="M64" s="19">
        <f t="shared" si="0"/>
        <v>155.76</v>
      </c>
      <c r="N64" s="20">
        <v>0</v>
      </c>
      <c r="O64" s="21"/>
      <c r="P64" s="22"/>
      <c r="Q64" s="22">
        <f t="shared" si="9"/>
        <v>0</v>
      </c>
      <c r="R64" s="16">
        <f t="shared" si="10"/>
        <v>0</v>
      </c>
      <c r="S64" s="69">
        <f t="shared" si="11"/>
        <v>0</v>
      </c>
    </row>
    <row r="65" spans="1:19" x14ac:dyDescent="0.25">
      <c r="A65" s="70" t="s">
        <v>86</v>
      </c>
      <c r="B65" s="36"/>
      <c r="C65" s="24"/>
      <c r="D65" s="13" t="s">
        <v>162</v>
      </c>
      <c r="E65" s="14" t="s">
        <v>28</v>
      </c>
      <c r="F65" s="10" t="s">
        <v>163</v>
      </c>
      <c r="G65" s="30"/>
      <c r="H65" s="16">
        <v>8123.23</v>
      </c>
      <c r="I65" s="17">
        <f t="shared" si="12"/>
        <v>1462.1813999999999</v>
      </c>
      <c r="J65" s="18">
        <f t="shared" si="4"/>
        <v>9585.411399999999</v>
      </c>
      <c r="K65" s="19">
        <v>8123.23</v>
      </c>
      <c r="L65" s="19">
        <f t="shared" si="13"/>
        <v>1462.1813999999999</v>
      </c>
      <c r="M65" s="19">
        <f t="shared" si="0"/>
        <v>9585.411399999999</v>
      </c>
      <c r="N65" s="20">
        <v>1</v>
      </c>
      <c r="O65" s="21"/>
      <c r="P65" s="22"/>
      <c r="Q65" s="22">
        <f t="shared" si="9"/>
        <v>1</v>
      </c>
      <c r="R65" s="16">
        <f t="shared" si="10"/>
        <v>8123.23</v>
      </c>
      <c r="S65" s="69">
        <f t="shared" si="11"/>
        <v>9585.411399999999</v>
      </c>
    </row>
    <row r="66" spans="1:19" x14ac:dyDescent="0.25">
      <c r="A66" s="70" t="s">
        <v>164</v>
      </c>
      <c r="B66" s="65">
        <v>45026</v>
      </c>
      <c r="C66" s="11">
        <v>45036</v>
      </c>
      <c r="D66" s="13" t="s">
        <v>165</v>
      </c>
      <c r="E66" s="14" t="s">
        <v>28</v>
      </c>
      <c r="F66" s="10" t="s">
        <v>166</v>
      </c>
      <c r="G66" s="30"/>
      <c r="H66" s="16">
        <v>5950</v>
      </c>
      <c r="I66" s="17">
        <f t="shared" si="12"/>
        <v>1071</v>
      </c>
      <c r="J66" s="18">
        <f t="shared" si="4"/>
        <v>7021</v>
      </c>
      <c r="K66" s="19">
        <v>5950</v>
      </c>
      <c r="L66" s="19">
        <f t="shared" si="13"/>
        <v>1071</v>
      </c>
      <c r="M66" s="19">
        <f t="shared" si="0"/>
        <v>7021</v>
      </c>
      <c r="N66" s="20">
        <v>1</v>
      </c>
      <c r="O66" s="21"/>
      <c r="P66" s="22"/>
      <c r="Q66" s="22">
        <f t="shared" si="9"/>
        <v>1</v>
      </c>
      <c r="R66" s="16">
        <f t="shared" si="10"/>
        <v>5950</v>
      </c>
      <c r="S66" s="69">
        <f t="shared" si="11"/>
        <v>7021</v>
      </c>
    </row>
    <row r="67" spans="1:19" x14ac:dyDescent="0.25">
      <c r="A67" s="70" t="s">
        <v>157</v>
      </c>
      <c r="B67" s="66">
        <v>45469</v>
      </c>
      <c r="C67" s="12">
        <v>45472</v>
      </c>
      <c r="D67" s="13" t="s">
        <v>167</v>
      </c>
      <c r="E67" s="14" t="s">
        <v>28</v>
      </c>
      <c r="F67" s="10" t="s">
        <v>168</v>
      </c>
      <c r="G67" s="30"/>
      <c r="H67" s="16">
        <v>62</v>
      </c>
      <c r="I67" s="17">
        <f t="shared" si="12"/>
        <v>11.16</v>
      </c>
      <c r="J67" s="18">
        <f t="shared" si="4"/>
        <v>73.16</v>
      </c>
      <c r="K67" s="19">
        <v>42.2</v>
      </c>
      <c r="L67" s="19">
        <f t="shared" si="13"/>
        <v>7.5960000000000001</v>
      </c>
      <c r="M67" s="19">
        <f t="shared" si="0"/>
        <v>49.796000000000006</v>
      </c>
      <c r="N67" s="20">
        <v>22</v>
      </c>
      <c r="O67" s="21">
        <v>9</v>
      </c>
      <c r="P67" s="22"/>
      <c r="Q67" s="22">
        <f t="shared" si="9"/>
        <v>13</v>
      </c>
      <c r="R67" s="16">
        <f t="shared" si="10"/>
        <v>548.6</v>
      </c>
      <c r="S67" s="69">
        <f t="shared" si="11"/>
        <v>647.34800000000007</v>
      </c>
    </row>
    <row r="68" spans="1:19" x14ac:dyDescent="0.25">
      <c r="A68" s="70"/>
      <c r="B68" s="36"/>
      <c r="C68" s="24"/>
      <c r="D68" s="13" t="s">
        <v>169</v>
      </c>
      <c r="E68" s="14" t="s">
        <v>74</v>
      </c>
      <c r="F68" s="10" t="s">
        <v>170</v>
      </c>
      <c r="G68" s="30"/>
      <c r="H68" s="16">
        <v>160</v>
      </c>
      <c r="I68" s="17">
        <f t="shared" si="12"/>
        <v>28.799999999999997</v>
      </c>
      <c r="J68" s="18">
        <f t="shared" si="4"/>
        <v>188.8</v>
      </c>
      <c r="K68" s="19">
        <v>160</v>
      </c>
      <c r="L68" s="19">
        <f t="shared" si="13"/>
        <v>28.799999999999997</v>
      </c>
      <c r="M68" s="19">
        <f t="shared" si="0"/>
        <v>188.8</v>
      </c>
      <c r="N68" s="20">
        <v>0</v>
      </c>
      <c r="O68" s="21"/>
      <c r="P68" s="22"/>
      <c r="Q68" s="22">
        <f t="shared" si="9"/>
        <v>0</v>
      </c>
      <c r="R68" s="16">
        <f t="shared" si="10"/>
        <v>0</v>
      </c>
      <c r="S68" s="69">
        <f t="shared" si="11"/>
        <v>0</v>
      </c>
    </row>
    <row r="69" spans="1:19" x14ac:dyDescent="0.25">
      <c r="A69" s="70" t="s">
        <v>86</v>
      </c>
      <c r="B69" s="65">
        <v>45029</v>
      </c>
      <c r="C69" s="11">
        <v>45036</v>
      </c>
      <c r="D69" s="64" t="s">
        <v>171</v>
      </c>
      <c r="E69" s="14" t="s">
        <v>28</v>
      </c>
      <c r="F69" s="10" t="s">
        <v>172</v>
      </c>
      <c r="G69" s="30"/>
      <c r="H69" s="16">
        <v>1700</v>
      </c>
      <c r="I69" s="17">
        <v>0</v>
      </c>
      <c r="J69" s="18">
        <f t="shared" si="4"/>
        <v>1700</v>
      </c>
      <c r="K69" s="19">
        <v>1700</v>
      </c>
      <c r="L69" s="19">
        <f t="shared" si="13"/>
        <v>306</v>
      </c>
      <c r="M69" s="19">
        <f t="shared" si="0"/>
        <v>2006</v>
      </c>
      <c r="N69" s="20">
        <v>1</v>
      </c>
      <c r="O69" s="21"/>
      <c r="P69" s="22"/>
      <c r="Q69" s="22">
        <f t="shared" si="9"/>
        <v>1</v>
      </c>
      <c r="R69" s="16">
        <f t="shared" si="10"/>
        <v>1700</v>
      </c>
      <c r="S69" s="69">
        <f t="shared" si="11"/>
        <v>2006</v>
      </c>
    </row>
    <row r="70" spans="1:19" hidden="1" x14ac:dyDescent="0.25">
      <c r="A70" s="70"/>
      <c r="B70" s="65">
        <v>45029</v>
      </c>
      <c r="C70" s="11">
        <v>45036</v>
      </c>
      <c r="D70" s="13" t="s">
        <v>173</v>
      </c>
      <c r="E70" s="14" t="s">
        <v>28</v>
      </c>
      <c r="F70" s="10" t="s">
        <v>174</v>
      </c>
      <c r="G70" s="30"/>
      <c r="H70" s="16">
        <v>1150</v>
      </c>
      <c r="I70" s="17">
        <f>+H70*18%</f>
        <v>207</v>
      </c>
      <c r="J70" s="18">
        <f t="shared" si="4"/>
        <v>1357</v>
      </c>
      <c r="K70" s="19">
        <v>1150</v>
      </c>
      <c r="L70" s="19">
        <f t="shared" si="13"/>
        <v>207</v>
      </c>
      <c r="M70" s="19">
        <f t="shared" si="0"/>
        <v>1357</v>
      </c>
      <c r="N70" s="20">
        <v>0</v>
      </c>
      <c r="O70" s="21"/>
      <c r="P70" s="22"/>
      <c r="Q70" s="22">
        <f t="shared" si="9"/>
        <v>0</v>
      </c>
      <c r="R70" s="16">
        <f t="shared" si="10"/>
        <v>0</v>
      </c>
      <c r="S70" s="69">
        <f t="shared" si="11"/>
        <v>0</v>
      </c>
    </row>
    <row r="71" spans="1:19" hidden="1" x14ac:dyDescent="0.25">
      <c r="A71" s="70"/>
      <c r="B71" s="65">
        <v>45026</v>
      </c>
      <c r="C71" s="11">
        <v>45036</v>
      </c>
      <c r="D71" s="13" t="s">
        <v>175</v>
      </c>
      <c r="E71" s="14" t="s">
        <v>28</v>
      </c>
      <c r="F71" s="10" t="s">
        <v>176</v>
      </c>
      <c r="G71" s="30"/>
      <c r="H71" s="16">
        <v>295</v>
      </c>
      <c r="I71" s="17">
        <f>+H71*18%</f>
        <v>53.1</v>
      </c>
      <c r="J71" s="18">
        <f t="shared" si="4"/>
        <v>348.1</v>
      </c>
      <c r="K71" s="19">
        <v>295</v>
      </c>
      <c r="L71" s="19">
        <f t="shared" si="13"/>
        <v>53.1</v>
      </c>
      <c r="M71" s="19">
        <f t="shared" si="0"/>
        <v>348.1</v>
      </c>
      <c r="N71" s="20">
        <v>0</v>
      </c>
      <c r="O71" s="21"/>
      <c r="P71" s="22"/>
      <c r="Q71" s="22">
        <f t="shared" si="9"/>
        <v>0</v>
      </c>
      <c r="R71" s="16">
        <f t="shared" si="10"/>
        <v>0</v>
      </c>
      <c r="S71" s="69">
        <f t="shared" si="11"/>
        <v>0</v>
      </c>
    </row>
    <row r="72" spans="1:19" x14ac:dyDescent="0.25">
      <c r="A72" s="70" t="s">
        <v>109</v>
      </c>
      <c r="B72" s="65">
        <v>45275</v>
      </c>
      <c r="C72" s="11">
        <v>45278</v>
      </c>
      <c r="D72" s="13" t="s">
        <v>177</v>
      </c>
      <c r="E72" s="14" t="s">
        <v>28</v>
      </c>
      <c r="F72" s="10" t="s">
        <v>178</v>
      </c>
      <c r="G72" s="30"/>
      <c r="H72" s="16">
        <v>195</v>
      </c>
      <c r="I72" s="17">
        <f>+H72*18%</f>
        <v>35.1</v>
      </c>
      <c r="J72" s="18">
        <f t="shared" si="4"/>
        <v>230.1</v>
      </c>
      <c r="K72" s="19">
        <v>195</v>
      </c>
      <c r="L72" s="19">
        <f t="shared" si="13"/>
        <v>35.1</v>
      </c>
      <c r="M72" s="19">
        <f t="shared" si="0"/>
        <v>230.1</v>
      </c>
      <c r="N72" s="20">
        <v>12</v>
      </c>
      <c r="O72" s="21">
        <v>3</v>
      </c>
      <c r="P72" s="22"/>
      <c r="Q72" s="22">
        <f t="shared" si="9"/>
        <v>9</v>
      </c>
      <c r="R72" s="16">
        <f t="shared" si="10"/>
        <v>1755</v>
      </c>
      <c r="S72" s="69">
        <f t="shared" si="11"/>
        <v>2070.9</v>
      </c>
    </row>
    <row r="73" spans="1:19" x14ac:dyDescent="0.25">
      <c r="A73" s="70"/>
      <c r="B73" s="65">
        <v>45026</v>
      </c>
      <c r="C73" s="11">
        <v>45036</v>
      </c>
      <c r="D73" s="13" t="s">
        <v>179</v>
      </c>
      <c r="E73" s="14" t="s">
        <v>28</v>
      </c>
      <c r="F73" s="10" t="s">
        <v>180</v>
      </c>
      <c r="G73" s="30"/>
      <c r="H73" s="16">
        <v>375</v>
      </c>
      <c r="I73" s="17">
        <v>0</v>
      </c>
      <c r="J73" s="18">
        <f t="shared" si="4"/>
        <v>375</v>
      </c>
      <c r="K73" s="19">
        <v>375</v>
      </c>
      <c r="L73" s="19">
        <f t="shared" si="13"/>
        <v>67.5</v>
      </c>
      <c r="M73" s="19">
        <f t="shared" si="0"/>
        <v>442.5</v>
      </c>
      <c r="N73" s="20">
        <v>0</v>
      </c>
      <c r="O73" s="21"/>
      <c r="P73" s="22"/>
      <c r="Q73" s="22">
        <f t="shared" si="9"/>
        <v>0</v>
      </c>
      <c r="R73" s="16">
        <f t="shared" si="10"/>
        <v>0</v>
      </c>
      <c r="S73" s="69">
        <f t="shared" si="11"/>
        <v>0</v>
      </c>
    </row>
    <row r="74" spans="1:19" x14ac:dyDescent="0.25">
      <c r="A74" s="70" t="s">
        <v>26</v>
      </c>
      <c r="B74" s="66">
        <v>45469</v>
      </c>
      <c r="C74" s="12">
        <v>45472</v>
      </c>
      <c r="D74" s="13" t="s">
        <v>181</v>
      </c>
      <c r="E74" s="14" t="s">
        <v>28</v>
      </c>
      <c r="F74" s="10" t="s">
        <v>182</v>
      </c>
      <c r="G74" s="30" t="s">
        <v>76</v>
      </c>
      <c r="H74" s="16">
        <v>225</v>
      </c>
      <c r="I74" s="17">
        <v>0</v>
      </c>
      <c r="J74" s="18">
        <f t="shared" si="4"/>
        <v>225</v>
      </c>
      <c r="K74" s="19">
        <v>152.63999999999999</v>
      </c>
      <c r="L74" s="19">
        <f>+K74*0%</f>
        <v>0</v>
      </c>
      <c r="M74" s="19">
        <f t="shared" si="0"/>
        <v>152.63999999999999</v>
      </c>
      <c r="N74" s="20">
        <v>3</v>
      </c>
      <c r="O74" s="21">
        <v>2</v>
      </c>
      <c r="P74" s="22"/>
      <c r="Q74" s="22">
        <f t="shared" si="9"/>
        <v>1</v>
      </c>
      <c r="R74" s="16">
        <f t="shared" si="10"/>
        <v>152.63999999999999</v>
      </c>
      <c r="S74" s="69">
        <f t="shared" si="11"/>
        <v>152.63999999999999</v>
      </c>
    </row>
    <row r="75" spans="1:19" x14ac:dyDescent="0.25">
      <c r="A75" s="70"/>
      <c r="B75" s="65">
        <v>45029</v>
      </c>
      <c r="C75" s="11">
        <v>45036</v>
      </c>
      <c r="D75" s="13" t="s">
        <v>183</v>
      </c>
      <c r="E75" s="14" t="s">
        <v>28</v>
      </c>
      <c r="F75" s="10" t="s">
        <v>184</v>
      </c>
      <c r="G75" s="30"/>
      <c r="H75" s="16">
        <v>950</v>
      </c>
      <c r="I75" s="17">
        <v>0</v>
      </c>
      <c r="J75" s="18">
        <f t="shared" si="4"/>
        <v>950</v>
      </c>
      <c r="K75" s="19">
        <v>950</v>
      </c>
      <c r="L75" s="19">
        <f>+K75*18%</f>
        <v>171</v>
      </c>
      <c r="M75" s="19">
        <f t="shared" ref="M75:M106" si="14">+K75+L75</f>
        <v>1121</v>
      </c>
      <c r="N75" s="20">
        <v>0</v>
      </c>
      <c r="O75" s="21"/>
      <c r="P75" s="22"/>
      <c r="Q75" s="22">
        <f t="shared" ref="Q75:Q106" si="15">N75-O75+P75</f>
        <v>0</v>
      </c>
      <c r="R75" s="16">
        <f t="shared" ref="R75:R106" si="16">+K75*Q75</f>
        <v>0</v>
      </c>
      <c r="S75" s="69">
        <f t="shared" ref="S75:S106" si="17">+M75*Q75</f>
        <v>0</v>
      </c>
    </row>
    <row r="76" spans="1:19" x14ac:dyDescent="0.25">
      <c r="A76" s="70" t="s">
        <v>185</v>
      </c>
      <c r="B76" s="65">
        <v>45324</v>
      </c>
      <c r="C76" s="11">
        <v>45351</v>
      </c>
      <c r="D76" s="13" t="s">
        <v>186</v>
      </c>
      <c r="E76" s="14" t="s">
        <v>28</v>
      </c>
      <c r="F76" s="10" t="s">
        <v>187</v>
      </c>
      <c r="G76" s="30"/>
      <c r="H76" s="16">
        <v>1790</v>
      </c>
      <c r="I76" s="17">
        <v>0</v>
      </c>
      <c r="J76" s="18">
        <f t="shared" si="4"/>
        <v>1790</v>
      </c>
      <c r="K76" s="19">
        <v>1790</v>
      </c>
      <c r="L76" s="19">
        <f>+K76*18%</f>
        <v>322.2</v>
      </c>
      <c r="M76" s="19">
        <f t="shared" si="14"/>
        <v>2112.1999999999998</v>
      </c>
      <c r="N76" s="20">
        <v>2</v>
      </c>
      <c r="O76" s="21"/>
      <c r="P76" s="22"/>
      <c r="Q76" s="22">
        <f t="shared" si="15"/>
        <v>2</v>
      </c>
      <c r="R76" s="16">
        <f t="shared" si="16"/>
        <v>3580</v>
      </c>
      <c r="S76" s="69">
        <f t="shared" si="17"/>
        <v>4224.3999999999996</v>
      </c>
    </row>
    <row r="77" spans="1:19" x14ac:dyDescent="0.25">
      <c r="A77" s="70"/>
      <c r="B77" s="65">
        <v>45324</v>
      </c>
      <c r="C77" s="11">
        <v>45351</v>
      </c>
      <c r="D77" s="13" t="s">
        <v>188</v>
      </c>
      <c r="E77" s="14" t="s">
        <v>90</v>
      </c>
      <c r="F77" s="10" t="s">
        <v>189</v>
      </c>
      <c r="G77" s="30"/>
      <c r="H77" s="16">
        <v>1200</v>
      </c>
      <c r="I77" s="17">
        <v>0</v>
      </c>
      <c r="J77" s="18">
        <f t="shared" ref="J77:J106" si="18">+H77+I77</f>
        <v>1200</v>
      </c>
      <c r="K77" s="19">
        <v>1200</v>
      </c>
      <c r="L77" s="19">
        <f>+K77*18%</f>
        <v>216</v>
      </c>
      <c r="M77" s="19">
        <f t="shared" si="14"/>
        <v>1416</v>
      </c>
      <c r="N77" s="20">
        <v>0</v>
      </c>
      <c r="O77" s="21"/>
      <c r="P77" s="22"/>
      <c r="Q77" s="22">
        <f t="shared" si="15"/>
        <v>0</v>
      </c>
      <c r="R77" s="16">
        <f t="shared" si="16"/>
        <v>0</v>
      </c>
      <c r="S77" s="69">
        <f t="shared" si="17"/>
        <v>0</v>
      </c>
    </row>
    <row r="78" spans="1:19" x14ac:dyDescent="0.25">
      <c r="A78" s="70" t="s">
        <v>190</v>
      </c>
      <c r="B78" s="65">
        <v>45156</v>
      </c>
      <c r="C78" s="11">
        <v>45161</v>
      </c>
      <c r="D78" s="13" t="s">
        <v>191</v>
      </c>
      <c r="E78" s="14" t="s">
        <v>90</v>
      </c>
      <c r="F78" s="10" t="s">
        <v>192</v>
      </c>
      <c r="G78" s="30"/>
      <c r="H78" s="16">
        <v>135</v>
      </c>
      <c r="I78" s="17">
        <v>0</v>
      </c>
      <c r="J78" s="18">
        <f t="shared" si="18"/>
        <v>135</v>
      </c>
      <c r="K78" s="19">
        <v>135</v>
      </c>
      <c r="L78" s="19">
        <f>+K78*18%</f>
        <v>24.3</v>
      </c>
      <c r="M78" s="19">
        <f t="shared" si="14"/>
        <v>159.30000000000001</v>
      </c>
      <c r="N78" s="20">
        <v>3</v>
      </c>
      <c r="O78" s="21"/>
      <c r="P78" s="22"/>
      <c r="Q78" s="22">
        <f t="shared" si="15"/>
        <v>3</v>
      </c>
      <c r="R78" s="16">
        <f t="shared" si="16"/>
        <v>405</v>
      </c>
      <c r="S78" s="69">
        <f t="shared" si="17"/>
        <v>477.90000000000003</v>
      </c>
    </row>
    <row r="79" spans="1:19" x14ac:dyDescent="0.25">
      <c r="A79" s="70" t="s">
        <v>26</v>
      </c>
      <c r="B79" s="66">
        <v>45594</v>
      </c>
      <c r="C79" s="12" t="s">
        <v>22</v>
      </c>
      <c r="D79" s="13" t="s">
        <v>193</v>
      </c>
      <c r="E79" s="14" t="s">
        <v>194</v>
      </c>
      <c r="F79" s="10" t="s">
        <v>195</v>
      </c>
      <c r="G79" s="30" t="s">
        <v>76</v>
      </c>
      <c r="H79" s="16">
        <v>631.37</v>
      </c>
      <c r="I79" s="17">
        <v>0</v>
      </c>
      <c r="J79" s="18">
        <f t="shared" si="18"/>
        <v>631.37</v>
      </c>
      <c r="K79" s="19">
        <v>637.30999999999995</v>
      </c>
      <c r="L79" s="19">
        <f>+K79*0%</f>
        <v>0</v>
      </c>
      <c r="M79" s="19">
        <f t="shared" si="14"/>
        <v>637.30999999999995</v>
      </c>
      <c r="N79" s="20">
        <v>14</v>
      </c>
      <c r="O79" s="21"/>
      <c r="P79" s="22"/>
      <c r="Q79" s="22">
        <f t="shared" si="15"/>
        <v>14</v>
      </c>
      <c r="R79" s="16">
        <f t="shared" si="16"/>
        <v>8922.34</v>
      </c>
      <c r="S79" s="69">
        <f t="shared" si="17"/>
        <v>8922.34</v>
      </c>
    </row>
    <row r="80" spans="1:19" x14ac:dyDescent="0.25">
      <c r="A80" s="70" t="s">
        <v>196</v>
      </c>
      <c r="B80" s="65">
        <v>45156</v>
      </c>
      <c r="C80" s="11">
        <v>45161</v>
      </c>
      <c r="D80" s="13" t="s">
        <v>197</v>
      </c>
      <c r="E80" s="14" t="s">
        <v>24</v>
      </c>
      <c r="F80" s="10" t="s">
        <v>198</v>
      </c>
      <c r="G80" s="30"/>
      <c r="H80" s="16">
        <v>190</v>
      </c>
      <c r="I80" s="17">
        <v>0</v>
      </c>
      <c r="J80" s="18">
        <f t="shared" si="18"/>
        <v>190</v>
      </c>
      <c r="K80" s="19">
        <v>190</v>
      </c>
      <c r="L80" s="19">
        <f t="shared" ref="L80:L106" si="19">+K80*18%</f>
        <v>34.199999999999996</v>
      </c>
      <c r="M80" s="19">
        <f t="shared" si="14"/>
        <v>224.2</v>
      </c>
      <c r="N80" s="20">
        <v>6</v>
      </c>
      <c r="O80" s="21">
        <v>1</v>
      </c>
      <c r="P80" s="22"/>
      <c r="Q80" s="22">
        <f t="shared" si="15"/>
        <v>5</v>
      </c>
      <c r="R80" s="16">
        <f t="shared" si="16"/>
        <v>950</v>
      </c>
      <c r="S80" s="69">
        <f t="shared" si="17"/>
        <v>1121</v>
      </c>
    </row>
    <row r="81" spans="1:19" hidden="1" x14ac:dyDescent="0.25">
      <c r="A81" s="70"/>
      <c r="B81" s="65">
        <v>45156</v>
      </c>
      <c r="C81" s="11">
        <v>45161</v>
      </c>
      <c r="D81" s="13" t="s">
        <v>199</v>
      </c>
      <c r="E81" s="14" t="s">
        <v>200</v>
      </c>
      <c r="F81" s="10" t="s">
        <v>201</v>
      </c>
      <c r="G81" s="30"/>
      <c r="H81" s="16">
        <v>1950</v>
      </c>
      <c r="I81" s="17">
        <f>+H81*18%</f>
        <v>351</v>
      </c>
      <c r="J81" s="18">
        <f t="shared" si="18"/>
        <v>2301</v>
      </c>
      <c r="K81" s="19">
        <v>1950</v>
      </c>
      <c r="L81" s="19">
        <f t="shared" si="19"/>
        <v>351</v>
      </c>
      <c r="M81" s="19">
        <f t="shared" si="14"/>
        <v>2301</v>
      </c>
      <c r="N81" s="20">
        <v>0</v>
      </c>
      <c r="O81" s="21"/>
      <c r="P81" s="22"/>
      <c r="Q81" s="22">
        <f t="shared" si="15"/>
        <v>0</v>
      </c>
      <c r="R81" s="16">
        <f t="shared" si="16"/>
        <v>0</v>
      </c>
      <c r="S81" s="69">
        <f t="shared" si="17"/>
        <v>0</v>
      </c>
    </row>
    <row r="82" spans="1:19" hidden="1" x14ac:dyDescent="0.25">
      <c r="A82" s="70"/>
      <c r="B82" s="65">
        <v>45156</v>
      </c>
      <c r="C82" s="11">
        <v>45161</v>
      </c>
      <c r="D82" s="13" t="s">
        <v>202</v>
      </c>
      <c r="E82" s="14" t="s">
        <v>200</v>
      </c>
      <c r="F82" s="10" t="s">
        <v>203</v>
      </c>
      <c r="G82" s="30"/>
      <c r="H82" s="16">
        <v>550</v>
      </c>
      <c r="I82" s="17">
        <f>+H82*18%</f>
        <v>99</v>
      </c>
      <c r="J82" s="18">
        <f t="shared" si="18"/>
        <v>649</v>
      </c>
      <c r="K82" s="19">
        <v>550</v>
      </c>
      <c r="L82" s="19">
        <f t="shared" si="19"/>
        <v>99</v>
      </c>
      <c r="M82" s="19">
        <f t="shared" si="14"/>
        <v>649</v>
      </c>
      <c r="N82" s="20">
        <v>0</v>
      </c>
      <c r="O82" s="21"/>
      <c r="P82" s="22"/>
      <c r="Q82" s="22">
        <f t="shared" si="15"/>
        <v>0</v>
      </c>
      <c r="R82" s="16">
        <f t="shared" si="16"/>
        <v>0</v>
      </c>
      <c r="S82" s="69">
        <f t="shared" si="17"/>
        <v>0</v>
      </c>
    </row>
    <row r="83" spans="1:19" hidden="1" x14ac:dyDescent="0.25">
      <c r="A83" s="70"/>
      <c r="B83" s="65">
        <v>45156</v>
      </c>
      <c r="C83" s="11">
        <v>45161</v>
      </c>
      <c r="D83" s="13" t="s">
        <v>204</v>
      </c>
      <c r="E83" s="14" t="s">
        <v>200</v>
      </c>
      <c r="F83" s="10" t="s">
        <v>205</v>
      </c>
      <c r="G83" s="30"/>
      <c r="H83" s="16">
        <v>1925</v>
      </c>
      <c r="I83" s="17">
        <f>+H83*18%</f>
        <v>346.5</v>
      </c>
      <c r="J83" s="18">
        <f t="shared" si="18"/>
        <v>2271.5</v>
      </c>
      <c r="K83" s="19">
        <v>1925</v>
      </c>
      <c r="L83" s="19">
        <f t="shared" si="19"/>
        <v>346.5</v>
      </c>
      <c r="M83" s="19">
        <f t="shared" si="14"/>
        <v>2271.5</v>
      </c>
      <c r="N83" s="20">
        <v>0</v>
      </c>
      <c r="O83" s="21"/>
      <c r="P83" s="22"/>
      <c r="Q83" s="22">
        <f t="shared" si="15"/>
        <v>0</v>
      </c>
      <c r="R83" s="16">
        <f t="shared" si="16"/>
        <v>0</v>
      </c>
      <c r="S83" s="69">
        <f t="shared" si="17"/>
        <v>0</v>
      </c>
    </row>
    <row r="84" spans="1:19" hidden="1" x14ac:dyDescent="0.25">
      <c r="A84" s="70"/>
      <c r="B84" s="65">
        <v>45156</v>
      </c>
      <c r="C84" s="11">
        <v>45161</v>
      </c>
      <c r="D84" s="13" t="s">
        <v>206</v>
      </c>
      <c r="E84" s="14" t="s">
        <v>200</v>
      </c>
      <c r="F84" s="10" t="s">
        <v>207</v>
      </c>
      <c r="G84" s="30"/>
      <c r="H84" s="16">
        <v>995</v>
      </c>
      <c r="I84" s="17">
        <f>+H84*18%</f>
        <v>179.1</v>
      </c>
      <c r="J84" s="18">
        <f t="shared" si="18"/>
        <v>1174.0999999999999</v>
      </c>
      <c r="K84" s="19">
        <v>995</v>
      </c>
      <c r="L84" s="19">
        <f t="shared" si="19"/>
        <v>179.1</v>
      </c>
      <c r="M84" s="19">
        <f t="shared" si="14"/>
        <v>1174.0999999999999</v>
      </c>
      <c r="N84" s="20">
        <v>0</v>
      </c>
      <c r="O84" s="21"/>
      <c r="P84" s="22"/>
      <c r="Q84" s="22">
        <f t="shared" si="15"/>
        <v>0</v>
      </c>
      <c r="R84" s="16">
        <f t="shared" si="16"/>
        <v>0</v>
      </c>
      <c r="S84" s="69">
        <f t="shared" si="17"/>
        <v>0</v>
      </c>
    </row>
    <row r="85" spans="1:19" hidden="1" x14ac:dyDescent="0.25">
      <c r="A85" s="70"/>
      <c r="B85" s="65">
        <v>45156</v>
      </c>
      <c r="C85" s="11">
        <v>45161</v>
      </c>
      <c r="D85" s="13" t="s">
        <v>208</v>
      </c>
      <c r="E85" s="14" t="s">
        <v>28</v>
      </c>
      <c r="F85" s="10" t="s">
        <v>209</v>
      </c>
      <c r="G85" s="30"/>
      <c r="H85" s="16">
        <v>190</v>
      </c>
      <c r="I85" s="17">
        <v>0</v>
      </c>
      <c r="J85" s="18">
        <f t="shared" si="18"/>
        <v>190</v>
      </c>
      <c r="K85" s="19">
        <v>190</v>
      </c>
      <c r="L85" s="19">
        <f t="shared" si="19"/>
        <v>34.199999999999996</v>
      </c>
      <c r="M85" s="19">
        <f t="shared" si="14"/>
        <v>224.2</v>
      </c>
      <c r="N85" s="20">
        <v>0</v>
      </c>
      <c r="O85" s="21"/>
      <c r="P85" s="22"/>
      <c r="Q85" s="22">
        <f t="shared" si="15"/>
        <v>0</v>
      </c>
      <c r="R85" s="16">
        <f t="shared" si="16"/>
        <v>0</v>
      </c>
      <c r="S85" s="69">
        <f t="shared" si="17"/>
        <v>0</v>
      </c>
    </row>
    <row r="86" spans="1:19" x14ac:dyDescent="0.25">
      <c r="A86" s="70"/>
      <c r="B86" s="65">
        <v>45156</v>
      </c>
      <c r="C86" s="11">
        <v>45161</v>
      </c>
      <c r="D86" s="13" t="s">
        <v>210</v>
      </c>
      <c r="E86" s="14" t="s">
        <v>28</v>
      </c>
      <c r="F86" s="10" t="s">
        <v>211</v>
      </c>
      <c r="G86" s="30"/>
      <c r="H86" s="16">
        <v>460</v>
      </c>
      <c r="I86" s="17">
        <v>0</v>
      </c>
      <c r="J86" s="18">
        <f t="shared" si="18"/>
        <v>460</v>
      </c>
      <c r="K86" s="19">
        <v>460</v>
      </c>
      <c r="L86" s="19">
        <f t="shared" si="19"/>
        <v>82.8</v>
      </c>
      <c r="M86" s="19">
        <f t="shared" si="14"/>
        <v>542.79999999999995</v>
      </c>
      <c r="N86" s="20">
        <v>3</v>
      </c>
      <c r="O86" s="21"/>
      <c r="P86" s="22"/>
      <c r="Q86" s="22">
        <f t="shared" si="15"/>
        <v>3</v>
      </c>
      <c r="R86" s="16">
        <f t="shared" si="16"/>
        <v>1380</v>
      </c>
      <c r="S86" s="69">
        <f t="shared" si="17"/>
        <v>1628.3999999999999</v>
      </c>
    </row>
    <row r="87" spans="1:19" x14ac:dyDescent="0.25">
      <c r="A87" s="70" t="s">
        <v>26</v>
      </c>
      <c r="B87" s="66">
        <v>45469</v>
      </c>
      <c r="C87" s="12">
        <v>45472</v>
      </c>
      <c r="D87" s="13" t="s">
        <v>212</v>
      </c>
      <c r="E87" s="14" t="s">
        <v>28</v>
      </c>
      <c r="F87" s="10" t="s">
        <v>213</v>
      </c>
      <c r="G87" s="26"/>
      <c r="H87" s="16">
        <v>44</v>
      </c>
      <c r="I87" s="17">
        <f>+H87*18%</f>
        <v>7.92</v>
      </c>
      <c r="J87" s="18">
        <f t="shared" si="18"/>
        <v>51.92</v>
      </c>
      <c r="K87" s="19">
        <v>29.52</v>
      </c>
      <c r="L87" s="19">
        <f t="shared" si="19"/>
        <v>5.3136000000000001</v>
      </c>
      <c r="M87" s="19">
        <f t="shared" si="14"/>
        <v>34.833599999999997</v>
      </c>
      <c r="N87" s="20">
        <v>0</v>
      </c>
      <c r="O87" s="21"/>
      <c r="P87" s="22"/>
      <c r="Q87" s="22">
        <f t="shared" si="15"/>
        <v>0</v>
      </c>
      <c r="R87" s="16">
        <f t="shared" si="16"/>
        <v>0</v>
      </c>
      <c r="S87" s="69">
        <f t="shared" si="17"/>
        <v>0</v>
      </c>
    </row>
    <row r="88" spans="1:19" x14ac:dyDescent="0.25">
      <c r="A88" s="70" t="s">
        <v>44</v>
      </c>
      <c r="B88" s="65">
        <v>45215</v>
      </c>
      <c r="C88" s="11">
        <v>45219</v>
      </c>
      <c r="D88" s="13" t="s">
        <v>214</v>
      </c>
      <c r="E88" s="14" t="s">
        <v>28</v>
      </c>
      <c r="F88" s="10" t="s">
        <v>215</v>
      </c>
      <c r="G88" s="30"/>
      <c r="H88" s="38">
        <v>431</v>
      </c>
      <c r="I88" s="17">
        <v>0</v>
      </c>
      <c r="J88" s="18">
        <f t="shared" si="18"/>
        <v>431</v>
      </c>
      <c r="K88" s="39">
        <v>431</v>
      </c>
      <c r="L88" s="19">
        <f t="shared" si="19"/>
        <v>77.58</v>
      </c>
      <c r="M88" s="19">
        <f t="shared" si="14"/>
        <v>508.58</v>
      </c>
      <c r="N88" s="20">
        <v>6</v>
      </c>
      <c r="O88" s="21">
        <v>2</v>
      </c>
      <c r="P88" s="22"/>
      <c r="Q88" s="22">
        <f t="shared" si="15"/>
        <v>4</v>
      </c>
      <c r="R88" s="16">
        <f t="shared" si="16"/>
        <v>1724</v>
      </c>
      <c r="S88" s="69">
        <f t="shared" si="17"/>
        <v>2034.32</v>
      </c>
    </row>
    <row r="89" spans="1:19" x14ac:dyDescent="0.25">
      <c r="A89" s="70" t="s">
        <v>44</v>
      </c>
      <c r="B89" s="65">
        <v>45215</v>
      </c>
      <c r="C89" s="11">
        <v>45219</v>
      </c>
      <c r="D89" s="13" t="s">
        <v>216</v>
      </c>
      <c r="E89" s="14" t="s">
        <v>28</v>
      </c>
      <c r="F89" s="10" t="s">
        <v>217</v>
      </c>
      <c r="G89" s="30"/>
      <c r="H89" s="38">
        <v>369</v>
      </c>
      <c r="I89" s="17">
        <v>0</v>
      </c>
      <c r="J89" s="18">
        <f t="shared" si="18"/>
        <v>369</v>
      </c>
      <c r="K89" s="39">
        <v>369</v>
      </c>
      <c r="L89" s="19">
        <f t="shared" si="19"/>
        <v>66.42</v>
      </c>
      <c r="M89" s="19">
        <f t="shared" si="14"/>
        <v>435.42</v>
      </c>
      <c r="N89" s="20">
        <v>2</v>
      </c>
      <c r="O89" s="21">
        <v>2</v>
      </c>
      <c r="P89" s="22"/>
      <c r="Q89" s="22">
        <f t="shared" si="15"/>
        <v>0</v>
      </c>
      <c r="R89" s="16">
        <f t="shared" si="16"/>
        <v>0</v>
      </c>
      <c r="S89" s="69">
        <f t="shared" si="17"/>
        <v>0</v>
      </c>
    </row>
    <row r="90" spans="1:19" x14ac:dyDescent="0.25">
      <c r="A90" s="70" t="s">
        <v>218</v>
      </c>
      <c r="B90" s="65">
        <v>45215</v>
      </c>
      <c r="C90" s="11">
        <v>45219</v>
      </c>
      <c r="D90" s="13" t="s">
        <v>219</v>
      </c>
      <c r="E90" s="14" t="s">
        <v>28</v>
      </c>
      <c r="F90" s="10" t="s">
        <v>220</v>
      </c>
      <c r="G90" s="30"/>
      <c r="H90" s="38">
        <v>1619</v>
      </c>
      <c r="I90" s="17">
        <v>0</v>
      </c>
      <c r="J90" s="18">
        <f t="shared" si="18"/>
        <v>1619</v>
      </c>
      <c r="K90" s="39">
        <v>1619</v>
      </c>
      <c r="L90" s="19">
        <f t="shared" si="19"/>
        <v>291.42</v>
      </c>
      <c r="M90" s="19">
        <f t="shared" si="14"/>
        <v>1910.42</v>
      </c>
      <c r="N90" s="20">
        <v>27</v>
      </c>
      <c r="O90" s="21">
        <v>2</v>
      </c>
      <c r="P90" s="22"/>
      <c r="Q90" s="22">
        <f t="shared" si="15"/>
        <v>25</v>
      </c>
      <c r="R90" s="16">
        <f t="shared" si="16"/>
        <v>40475</v>
      </c>
      <c r="S90" s="69">
        <f t="shared" si="17"/>
        <v>47760.5</v>
      </c>
    </row>
    <row r="91" spans="1:19" x14ac:dyDescent="0.25">
      <c r="A91" s="70" t="s">
        <v>218</v>
      </c>
      <c r="B91" s="65">
        <v>45215</v>
      </c>
      <c r="C91" s="11">
        <v>45219</v>
      </c>
      <c r="D91" s="13" t="s">
        <v>221</v>
      </c>
      <c r="E91" s="14" t="s">
        <v>28</v>
      </c>
      <c r="F91" s="10" t="s">
        <v>222</v>
      </c>
      <c r="G91" s="30"/>
      <c r="H91" s="38">
        <v>2420</v>
      </c>
      <c r="I91" s="17">
        <v>0</v>
      </c>
      <c r="J91" s="18">
        <f t="shared" si="18"/>
        <v>2420</v>
      </c>
      <c r="K91" s="40">
        <v>2420</v>
      </c>
      <c r="L91" s="19">
        <f t="shared" si="19"/>
        <v>435.59999999999997</v>
      </c>
      <c r="M91" s="19">
        <f t="shared" si="14"/>
        <v>2855.6</v>
      </c>
      <c r="N91" s="20">
        <v>1</v>
      </c>
      <c r="O91" s="21"/>
      <c r="P91" s="22"/>
      <c r="Q91" s="22">
        <f t="shared" si="15"/>
        <v>1</v>
      </c>
      <c r="R91" s="16">
        <f t="shared" si="16"/>
        <v>2420</v>
      </c>
      <c r="S91" s="69">
        <f t="shared" si="17"/>
        <v>2855.6</v>
      </c>
    </row>
    <row r="92" spans="1:19" hidden="1" x14ac:dyDescent="0.25">
      <c r="A92" s="70"/>
      <c r="B92" s="65">
        <v>45215</v>
      </c>
      <c r="C92" s="11">
        <v>45219</v>
      </c>
      <c r="D92" s="13" t="s">
        <v>223</v>
      </c>
      <c r="E92" s="14" t="s">
        <v>28</v>
      </c>
      <c r="F92" s="10" t="s">
        <v>224</v>
      </c>
      <c r="G92" s="30"/>
      <c r="H92" s="38">
        <v>2119</v>
      </c>
      <c r="I92" s="17">
        <v>0</v>
      </c>
      <c r="J92" s="18">
        <f t="shared" si="18"/>
        <v>2119</v>
      </c>
      <c r="K92" s="40">
        <v>2119</v>
      </c>
      <c r="L92" s="19">
        <f t="shared" si="19"/>
        <v>381.41999999999996</v>
      </c>
      <c r="M92" s="19">
        <f t="shared" si="14"/>
        <v>2500.42</v>
      </c>
      <c r="N92" s="20">
        <v>0</v>
      </c>
      <c r="O92" s="21"/>
      <c r="P92" s="22"/>
      <c r="Q92" s="22">
        <f t="shared" si="15"/>
        <v>0</v>
      </c>
      <c r="R92" s="16">
        <f t="shared" si="16"/>
        <v>0</v>
      </c>
      <c r="S92" s="69">
        <f t="shared" si="17"/>
        <v>0</v>
      </c>
    </row>
    <row r="93" spans="1:19" ht="15" hidden="1" customHeight="1" x14ac:dyDescent="0.25">
      <c r="A93" s="70"/>
      <c r="B93" s="65">
        <v>45280</v>
      </c>
      <c r="C93" s="11">
        <v>45280</v>
      </c>
      <c r="D93" s="13" t="s">
        <v>225</v>
      </c>
      <c r="E93" s="14" t="s">
        <v>226</v>
      </c>
      <c r="F93" s="10" t="s">
        <v>227</v>
      </c>
      <c r="G93" s="41"/>
      <c r="H93" s="38">
        <v>2400</v>
      </c>
      <c r="I93" s="17">
        <v>0</v>
      </c>
      <c r="J93" s="18">
        <f t="shared" si="18"/>
        <v>2400</v>
      </c>
      <c r="K93" s="40">
        <v>2400</v>
      </c>
      <c r="L93" s="40">
        <f t="shared" si="19"/>
        <v>432</v>
      </c>
      <c r="M93" s="40">
        <f t="shared" si="14"/>
        <v>2832</v>
      </c>
      <c r="N93" s="20">
        <v>0</v>
      </c>
      <c r="O93" s="21"/>
      <c r="P93" s="22"/>
      <c r="Q93" s="22">
        <f t="shared" si="15"/>
        <v>0</v>
      </c>
      <c r="R93" s="16">
        <f t="shared" si="16"/>
        <v>0</v>
      </c>
      <c r="S93" s="69">
        <f t="shared" si="17"/>
        <v>0</v>
      </c>
    </row>
    <row r="94" spans="1:19" ht="15" hidden="1" customHeight="1" x14ac:dyDescent="0.25">
      <c r="A94" s="70"/>
      <c r="B94" s="65">
        <v>45280</v>
      </c>
      <c r="C94" s="11">
        <v>45280</v>
      </c>
      <c r="D94" s="13" t="s">
        <v>228</v>
      </c>
      <c r="E94" s="14" t="s">
        <v>226</v>
      </c>
      <c r="F94" s="10" t="s">
        <v>229</v>
      </c>
      <c r="G94" s="41"/>
      <c r="H94" s="38">
        <v>3000</v>
      </c>
      <c r="I94" s="17">
        <v>0</v>
      </c>
      <c r="J94" s="18">
        <f t="shared" si="18"/>
        <v>3000</v>
      </c>
      <c r="K94" s="40">
        <v>3000</v>
      </c>
      <c r="L94" s="40">
        <f t="shared" si="19"/>
        <v>540</v>
      </c>
      <c r="M94" s="40">
        <f t="shared" si="14"/>
        <v>3540</v>
      </c>
      <c r="N94" s="20">
        <v>0</v>
      </c>
      <c r="O94" s="21"/>
      <c r="P94" s="22"/>
      <c r="Q94" s="22">
        <f t="shared" si="15"/>
        <v>0</v>
      </c>
      <c r="R94" s="16">
        <f t="shared" si="16"/>
        <v>0</v>
      </c>
      <c r="S94" s="69">
        <f t="shared" si="17"/>
        <v>0</v>
      </c>
    </row>
    <row r="95" spans="1:19" ht="12.75" hidden="1" customHeight="1" x14ac:dyDescent="0.25">
      <c r="A95" s="70"/>
      <c r="B95" s="65">
        <v>45280</v>
      </c>
      <c r="C95" s="11">
        <v>45280</v>
      </c>
      <c r="D95" s="13" t="s">
        <v>230</v>
      </c>
      <c r="E95" s="14" t="s">
        <v>226</v>
      </c>
      <c r="F95" s="10" t="s">
        <v>231</v>
      </c>
      <c r="G95" s="41"/>
      <c r="H95" s="38">
        <v>2400</v>
      </c>
      <c r="I95" s="17">
        <v>0</v>
      </c>
      <c r="J95" s="18">
        <f t="shared" si="18"/>
        <v>2400</v>
      </c>
      <c r="K95" s="40">
        <v>2400</v>
      </c>
      <c r="L95" s="40">
        <f t="shared" si="19"/>
        <v>432</v>
      </c>
      <c r="M95" s="40">
        <f t="shared" si="14"/>
        <v>2832</v>
      </c>
      <c r="N95" s="20">
        <v>0</v>
      </c>
      <c r="O95" s="21"/>
      <c r="P95" s="22"/>
      <c r="Q95" s="22">
        <f t="shared" si="15"/>
        <v>0</v>
      </c>
      <c r="R95" s="16">
        <f t="shared" si="16"/>
        <v>0</v>
      </c>
      <c r="S95" s="69">
        <f t="shared" si="17"/>
        <v>0</v>
      </c>
    </row>
    <row r="96" spans="1:19" hidden="1" x14ac:dyDescent="0.25">
      <c r="A96" s="70"/>
      <c r="B96" s="65">
        <v>45280</v>
      </c>
      <c r="C96" s="11">
        <v>45280</v>
      </c>
      <c r="D96" s="13" t="s">
        <v>232</v>
      </c>
      <c r="E96" s="14" t="s">
        <v>226</v>
      </c>
      <c r="F96" s="10" t="s">
        <v>233</v>
      </c>
      <c r="G96" s="41"/>
      <c r="H96" s="38">
        <v>400</v>
      </c>
      <c r="I96" s="17">
        <v>0</v>
      </c>
      <c r="J96" s="18">
        <f t="shared" si="18"/>
        <v>400</v>
      </c>
      <c r="K96" s="40">
        <v>400</v>
      </c>
      <c r="L96" s="40">
        <f t="shared" si="19"/>
        <v>72</v>
      </c>
      <c r="M96" s="40">
        <f t="shared" si="14"/>
        <v>472</v>
      </c>
      <c r="N96" s="20">
        <v>0</v>
      </c>
      <c r="O96" s="21"/>
      <c r="P96" s="22"/>
      <c r="Q96" s="22">
        <f t="shared" si="15"/>
        <v>0</v>
      </c>
      <c r="R96" s="16">
        <f t="shared" si="16"/>
        <v>0</v>
      </c>
      <c r="S96" s="69">
        <f t="shared" si="17"/>
        <v>0</v>
      </c>
    </row>
    <row r="97" spans="1:19" ht="12.75" customHeight="1" x14ac:dyDescent="0.25">
      <c r="A97" s="70" t="s">
        <v>234</v>
      </c>
      <c r="B97" s="65">
        <v>45280</v>
      </c>
      <c r="C97" s="11">
        <v>45280</v>
      </c>
      <c r="D97" s="13" t="s">
        <v>235</v>
      </c>
      <c r="E97" s="14" t="s">
        <v>226</v>
      </c>
      <c r="F97" s="10" t="s">
        <v>236</v>
      </c>
      <c r="G97" s="41"/>
      <c r="H97" s="38">
        <v>730</v>
      </c>
      <c r="I97" s="17">
        <v>0</v>
      </c>
      <c r="J97" s="18">
        <f t="shared" si="18"/>
        <v>730</v>
      </c>
      <c r="K97" s="40">
        <v>730</v>
      </c>
      <c r="L97" s="40">
        <f t="shared" si="19"/>
        <v>131.4</v>
      </c>
      <c r="M97" s="40">
        <f t="shared" si="14"/>
        <v>861.4</v>
      </c>
      <c r="N97" s="20">
        <v>2</v>
      </c>
      <c r="O97" s="21"/>
      <c r="P97" s="22"/>
      <c r="Q97" s="22">
        <f t="shared" si="15"/>
        <v>2</v>
      </c>
      <c r="R97" s="16">
        <f t="shared" si="16"/>
        <v>1460</v>
      </c>
      <c r="S97" s="69">
        <f t="shared" si="17"/>
        <v>1722.8</v>
      </c>
    </row>
    <row r="98" spans="1:19" hidden="1" x14ac:dyDescent="0.25">
      <c r="A98" s="70"/>
      <c r="B98" s="65">
        <v>45280</v>
      </c>
      <c r="C98" s="11">
        <v>45280</v>
      </c>
      <c r="D98" s="13" t="s">
        <v>237</v>
      </c>
      <c r="E98" s="14" t="s">
        <v>226</v>
      </c>
      <c r="F98" s="10" t="s">
        <v>238</v>
      </c>
      <c r="G98" s="41"/>
      <c r="H98" s="38">
        <v>1200</v>
      </c>
      <c r="I98" s="17">
        <v>0</v>
      </c>
      <c r="J98" s="18">
        <f t="shared" si="18"/>
        <v>1200</v>
      </c>
      <c r="K98" s="40">
        <v>1200</v>
      </c>
      <c r="L98" s="40">
        <f t="shared" si="19"/>
        <v>216</v>
      </c>
      <c r="M98" s="40">
        <f t="shared" si="14"/>
        <v>1416</v>
      </c>
      <c r="N98" s="20">
        <v>0</v>
      </c>
      <c r="O98" s="21"/>
      <c r="P98" s="22"/>
      <c r="Q98" s="22">
        <f t="shared" si="15"/>
        <v>0</v>
      </c>
      <c r="R98" s="16">
        <f t="shared" si="16"/>
        <v>0</v>
      </c>
      <c r="S98" s="69">
        <f t="shared" si="17"/>
        <v>0</v>
      </c>
    </row>
    <row r="99" spans="1:19" hidden="1" x14ac:dyDescent="0.25">
      <c r="A99" s="70"/>
      <c r="B99" s="65">
        <v>45280</v>
      </c>
      <c r="C99" s="11">
        <v>45280</v>
      </c>
      <c r="D99" s="13" t="s">
        <v>237</v>
      </c>
      <c r="E99" s="14" t="s">
        <v>226</v>
      </c>
      <c r="F99" s="10" t="s">
        <v>239</v>
      </c>
      <c r="G99" s="41"/>
      <c r="H99" s="38">
        <v>1200</v>
      </c>
      <c r="I99" s="17">
        <v>0</v>
      </c>
      <c r="J99" s="18">
        <f t="shared" si="18"/>
        <v>1200</v>
      </c>
      <c r="K99" s="40">
        <v>1200</v>
      </c>
      <c r="L99" s="40">
        <f t="shared" si="19"/>
        <v>216</v>
      </c>
      <c r="M99" s="40">
        <f t="shared" si="14"/>
        <v>1416</v>
      </c>
      <c r="N99" s="20">
        <v>0</v>
      </c>
      <c r="O99" s="21"/>
      <c r="P99" s="22"/>
      <c r="Q99" s="22">
        <f t="shared" si="15"/>
        <v>0</v>
      </c>
      <c r="R99" s="16">
        <f t="shared" si="16"/>
        <v>0</v>
      </c>
      <c r="S99" s="69">
        <f t="shared" si="17"/>
        <v>0</v>
      </c>
    </row>
    <row r="100" spans="1:19" hidden="1" x14ac:dyDescent="0.25">
      <c r="A100" s="70"/>
      <c r="B100" s="65">
        <v>45280</v>
      </c>
      <c r="C100" s="11">
        <v>45280</v>
      </c>
      <c r="D100" s="13" t="s">
        <v>240</v>
      </c>
      <c r="E100" s="14" t="s">
        <v>226</v>
      </c>
      <c r="F100" s="10" t="s">
        <v>241</v>
      </c>
      <c r="G100" s="41"/>
      <c r="H100" s="38">
        <v>7000</v>
      </c>
      <c r="I100" s="17">
        <v>0</v>
      </c>
      <c r="J100" s="18">
        <f t="shared" si="18"/>
        <v>7000</v>
      </c>
      <c r="K100" s="40">
        <v>7000</v>
      </c>
      <c r="L100" s="40">
        <f t="shared" si="19"/>
        <v>1260</v>
      </c>
      <c r="M100" s="40">
        <f t="shared" si="14"/>
        <v>8260</v>
      </c>
      <c r="N100" s="20">
        <v>0</v>
      </c>
      <c r="O100" s="21"/>
      <c r="P100" s="22"/>
      <c r="Q100" s="22">
        <f t="shared" si="15"/>
        <v>0</v>
      </c>
      <c r="R100" s="16">
        <f t="shared" si="16"/>
        <v>0</v>
      </c>
      <c r="S100" s="69">
        <f t="shared" si="17"/>
        <v>0</v>
      </c>
    </row>
    <row r="101" spans="1:19" hidden="1" x14ac:dyDescent="0.25">
      <c r="A101" s="70"/>
      <c r="B101" s="65">
        <v>45280</v>
      </c>
      <c r="C101" s="11">
        <v>45280</v>
      </c>
      <c r="D101" s="13" t="s">
        <v>242</v>
      </c>
      <c r="E101" s="14" t="s">
        <v>226</v>
      </c>
      <c r="F101" s="10" t="s">
        <v>243</v>
      </c>
      <c r="G101" s="41"/>
      <c r="H101" s="38">
        <v>880</v>
      </c>
      <c r="I101" s="17">
        <v>0</v>
      </c>
      <c r="J101" s="18">
        <f t="shared" si="18"/>
        <v>880</v>
      </c>
      <c r="K101" s="40">
        <v>880</v>
      </c>
      <c r="L101" s="40">
        <f t="shared" si="19"/>
        <v>158.4</v>
      </c>
      <c r="M101" s="40">
        <f t="shared" si="14"/>
        <v>1038.4000000000001</v>
      </c>
      <c r="N101" s="20">
        <v>0</v>
      </c>
      <c r="O101" s="21"/>
      <c r="P101" s="22"/>
      <c r="Q101" s="22">
        <f t="shared" si="15"/>
        <v>0</v>
      </c>
      <c r="R101" s="16">
        <f t="shared" si="16"/>
        <v>0</v>
      </c>
      <c r="S101" s="69">
        <f t="shared" si="17"/>
        <v>0</v>
      </c>
    </row>
    <row r="102" spans="1:19" x14ac:dyDescent="0.25">
      <c r="A102" s="70" t="s">
        <v>157</v>
      </c>
      <c r="B102" s="65">
        <v>45280</v>
      </c>
      <c r="C102" s="11">
        <v>45280</v>
      </c>
      <c r="D102" s="13" t="s">
        <v>244</v>
      </c>
      <c r="E102" s="14" t="s">
        <v>226</v>
      </c>
      <c r="F102" s="10" t="s">
        <v>245</v>
      </c>
      <c r="G102" s="41"/>
      <c r="H102" s="38">
        <v>1200</v>
      </c>
      <c r="I102" s="17">
        <v>0</v>
      </c>
      <c r="J102" s="18">
        <f t="shared" si="18"/>
        <v>1200</v>
      </c>
      <c r="K102" s="40">
        <v>1200</v>
      </c>
      <c r="L102" s="40">
        <f t="shared" si="19"/>
        <v>216</v>
      </c>
      <c r="M102" s="40">
        <f t="shared" si="14"/>
        <v>1416</v>
      </c>
      <c r="N102" s="20">
        <v>1</v>
      </c>
      <c r="O102" s="21">
        <v>1</v>
      </c>
      <c r="P102" s="22"/>
      <c r="Q102" s="22">
        <f t="shared" si="15"/>
        <v>0</v>
      </c>
      <c r="R102" s="16">
        <f t="shared" si="16"/>
        <v>0</v>
      </c>
      <c r="S102" s="69">
        <f t="shared" si="17"/>
        <v>0</v>
      </c>
    </row>
    <row r="103" spans="1:19" x14ac:dyDescent="0.25">
      <c r="A103" s="70" t="s">
        <v>271</v>
      </c>
      <c r="B103" s="66">
        <v>45594</v>
      </c>
      <c r="C103" s="12" t="s">
        <v>22</v>
      </c>
      <c r="D103" s="13" t="s">
        <v>247</v>
      </c>
      <c r="E103" s="14" t="s">
        <v>248</v>
      </c>
      <c r="F103" s="10" t="s">
        <v>249</v>
      </c>
      <c r="G103" s="41"/>
      <c r="H103" s="38">
        <v>42.71</v>
      </c>
      <c r="I103" s="17">
        <f t="shared" ref="I103" si="20">+H103*18%</f>
        <v>7.6878000000000002</v>
      </c>
      <c r="J103" s="18">
        <f t="shared" si="18"/>
        <v>50.397800000000004</v>
      </c>
      <c r="K103" s="40">
        <v>40</v>
      </c>
      <c r="L103" s="40">
        <f t="shared" si="19"/>
        <v>7.1999999999999993</v>
      </c>
      <c r="M103" s="40">
        <f t="shared" si="14"/>
        <v>47.2</v>
      </c>
      <c r="N103" s="20">
        <v>12</v>
      </c>
      <c r="O103" s="21">
        <v>12</v>
      </c>
      <c r="P103" s="22"/>
      <c r="Q103" s="22">
        <f t="shared" si="15"/>
        <v>0</v>
      </c>
      <c r="R103" s="16">
        <f t="shared" si="16"/>
        <v>0</v>
      </c>
      <c r="S103" s="69">
        <f t="shared" si="17"/>
        <v>0</v>
      </c>
    </row>
    <row r="104" spans="1:19" x14ac:dyDescent="0.25">
      <c r="A104" s="70" t="s">
        <v>234</v>
      </c>
      <c r="B104" s="65">
        <v>45469</v>
      </c>
      <c r="C104" s="11">
        <v>45472</v>
      </c>
      <c r="D104" s="13" t="s">
        <v>250</v>
      </c>
      <c r="E104" s="14" t="s">
        <v>248</v>
      </c>
      <c r="F104" s="10" t="s">
        <v>251</v>
      </c>
      <c r="G104" s="41"/>
      <c r="H104" s="38">
        <v>0</v>
      </c>
      <c r="I104" s="17">
        <v>0</v>
      </c>
      <c r="J104" s="18">
        <f t="shared" si="18"/>
        <v>0</v>
      </c>
      <c r="K104" s="40">
        <v>54.54</v>
      </c>
      <c r="L104" s="40">
        <f t="shared" si="19"/>
        <v>9.8171999999999997</v>
      </c>
      <c r="M104" s="40">
        <f t="shared" si="14"/>
        <v>64.357200000000006</v>
      </c>
      <c r="N104" s="20">
        <v>75</v>
      </c>
      <c r="O104" s="21">
        <v>3</v>
      </c>
      <c r="P104" s="22"/>
      <c r="Q104" s="22">
        <f t="shared" si="15"/>
        <v>72</v>
      </c>
      <c r="R104" s="16">
        <f t="shared" si="16"/>
        <v>3926.88</v>
      </c>
      <c r="S104" s="69">
        <f t="shared" si="17"/>
        <v>4633.7184000000007</v>
      </c>
    </row>
    <row r="105" spans="1:19" x14ac:dyDescent="0.25">
      <c r="A105" s="70" t="s">
        <v>83</v>
      </c>
      <c r="B105" s="65">
        <v>45469</v>
      </c>
      <c r="C105" s="11">
        <v>45472</v>
      </c>
      <c r="D105" s="13" t="s">
        <v>252</v>
      </c>
      <c r="E105" s="14" t="s">
        <v>253</v>
      </c>
      <c r="F105" s="10" t="s">
        <v>254</v>
      </c>
      <c r="G105" s="41"/>
      <c r="H105" s="38">
        <v>0</v>
      </c>
      <c r="I105" s="17">
        <v>0</v>
      </c>
      <c r="J105" s="18">
        <f t="shared" si="18"/>
        <v>0</v>
      </c>
      <c r="K105" s="40">
        <v>150</v>
      </c>
      <c r="L105" s="40">
        <f t="shared" si="19"/>
        <v>27</v>
      </c>
      <c r="M105" s="40">
        <f t="shared" si="14"/>
        <v>177</v>
      </c>
      <c r="N105" s="20">
        <v>4</v>
      </c>
      <c r="O105" s="21"/>
      <c r="P105" s="22"/>
      <c r="Q105" s="22">
        <f t="shared" si="15"/>
        <v>4</v>
      </c>
      <c r="R105" s="16">
        <f t="shared" si="16"/>
        <v>600</v>
      </c>
      <c r="S105" s="69">
        <f t="shared" si="17"/>
        <v>708</v>
      </c>
    </row>
    <row r="106" spans="1:19" x14ac:dyDescent="0.25">
      <c r="A106" s="70" t="s">
        <v>109</v>
      </c>
      <c r="B106" s="65">
        <v>45469</v>
      </c>
      <c r="C106" s="11">
        <v>45472</v>
      </c>
      <c r="D106" s="13" t="s">
        <v>255</v>
      </c>
      <c r="E106" s="14" t="s">
        <v>253</v>
      </c>
      <c r="F106" s="10" t="s">
        <v>256</v>
      </c>
      <c r="G106" s="41"/>
      <c r="H106" s="38">
        <v>0</v>
      </c>
      <c r="I106" s="17">
        <v>0</v>
      </c>
      <c r="J106" s="18">
        <f t="shared" si="18"/>
        <v>0</v>
      </c>
      <c r="K106" s="40">
        <v>338.64</v>
      </c>
      <c r="L106" s="40">
        <f t="shared" si="19"/>
        <v>60.955199999999998</v>
      </c>
      <c r="M106" s="40">
        <f t="shared" si="14"/>
        <v>399.59519999999998</v>
      </c>
      <c r="N106" s="20">
        <v>7</v>
      </c>
      <c r="O106" s="21"/>
      <c r="P106" s="22"/>
      <c r="Q106" s="22">
        <f t="shared" si="15"/>
        <v>7</v>
      </c>
      <c r="R106" s="16">
        <f t="shared" si="16"/>
        <v>2370.48</v>
      </c>
      <c r="S106" s="69">
        <f t="shared" si="17"/>
        <v>2797.1664000000001</v>
      </c>
    </row>
    <row r="107" spans="1:19" ht="5.0999999999999996" customHeight="1" x14ac:dyDescent="0.25">
      <c r="A107" s="42"/>
      <c r="B107" s="43"/>
      <c r="C107" s="43"/>
      <c r="D107" s="44"/>
      <c r="E107" s="45"/>
      <c r="G107" s="46"/>
      <c r="H107" s="47"/>
      <c r="I107" s="48"/>
      <c r="J107" s="48"/>
      <c r="K107" s="49"/>
      <c r="L107" s="50"/>
      <c r="M107" s="50"/>
      <c r="N107" s="51"/>
      <c r="O107" s="52"/>
      <c r="P107" s="53"/>
      <c r="Q107" s="53"/>
      <c r="R107" s="54"/>
      <c r="S107" s="54"/>
    </row>
    <row r="108" spans="1:19" ht="15.75" thickBot="1" x14ac:dyDescent="0.3">
      <c r="H108" s="55">
        <f t="shared" ref="H108:M108" si="21">SUM(H11:H106)</f>
        <v>70702.02</v>
      </c>
      <c r="I108" s="55">
        <f t="shared" si="21"/>
        <v>6282.8246000000008</v>
      </c>
      <c r="J108" s="55">
        <f t="shared" si="21"/>
        <v>76984.844600000011</v>
      </c>
      <c r="K108" s="55">
        <f t="shared" si="21"/>
        <v>71784.931659999987</v>
      </c>
      <c r="L108" s="55">
        <f t="shared" si="21"/>
        <v>12720.234398800001</v>
      </c>
      <c r="M108" s="55">
        <f t="shared" si="21"/>
        <v>84505.166058799965</v>
      </c>
      <c r="O108" s="53"/>
      <c r="P108" s="56"/>
      <c r="Q108" s="53"/>
      <c r="R108" s="55">
        <f>SUM(R11:R106)</f>
        <v>278761.35600000003</v>
      </c>
      <c r="S108" s="55">
        <f>SUM(S11:S106)</f>
        <v>324778.64168</v>
      </c>
    </row>
    <row r="109" spans="1:19" ht="15.75" thickTop="1" x14ac:dyDescent="0.25">
      <c r="O109" s="57"/>
    </row>
    <row r="110" spans="1:19" x14ac:dyDescent="0.25">
      <c r="D110" t="s">
        <v>257</v>
      </c>
      <c r="F110" t="s">
        <v>258</v>
      </c>
      <c r="I110" s="59"/>
      <c r="K110" t="s">
        <v>258</v>
      </c>
      <c r="O110" s="52"/>
    </row>
    <row r="111" spans="1:19" x14ac:dyDescent="0.25">
      <c r="O111" s="52"/>
    </row>
    <row r="112" spans="1:19" x14ac:dyDescent="0.25">
      <c r="O112" s="52"/>
      <c r="S112" s="60"/>
    </row>
    <row r="113" spans="4:15" x14ac:dyDescent="0.25">
      <c r="D113" t="s">
        <v>274</v>
      </c>
      <c r="F113" s="1" t="s">
        <v>260</v>
      </c>
      <c r="K113" t="s">
        <v>261</v>
      </c>
      <c r="O113" s="52"/>
    </row>
    <row r="114" spans="4:15" x14ac:dyDescent="0.25">
      <c r="D114" t="s">
        <v>262</v>
      </c>
      <c r="F114" s="1" t="s">
        <v>263</v>
      </c>
      <c r="K114" t="s">
        <v>275</v>
      </c>
      <c r="O114" s="52"/>
    </row>
  </sheetData>
  <mergeCells count="11">
    <mergeCell ref="N9:S9"/>
    <mergeCell ref="B7:S7"/>
    <mergeCell ref="A9:A10"/>
    <mergeCell ref="B9:B10"/>
    <mergeCell ref="C9:C10"/>
    <mergeCell ref="D9:D10"/>
    <mergeCell ref="E9:E10"/>
    <mergeCell ref="F9:F10"/>
    <mergeCell ref="G9:G10"/>
    <mergeCell ref="H9:J9"/>
    <mergeCell ref="K9:M9"/>
  </mergeCells>
  <conditionalFormatting sqref="C11">
    <cfRule type="cellIs" dxfId="2" priority="3" operator="equal">
      <formula>45594</formula>
    </cfRule>
  </conditionalFormatting>
  <conditionalFormatting sqref="C14">
    <cfRule type="cellIs" dxfId="1" priority="2" operator="equal">
      <formula>45594</formula>
    </cfRule>
  </conditionalFormatting>
  <conditionalFormatting sqref="C17">
    <cfRule type="cellIs" dxfId="0" priority="1" operator="equal">
      <formula>45594</formula>
    </cfRule>
  </conditionalFormatting>
  <printOptions horizontalCentered="1"/>
  <pageMargins left="3.937007874015748E-2" right="3.937007874015748E-2" top="0.35433070866141736" bottom="0.35433070866141736" header="0" footer="0"/>
  <pageSetup paperSize="5" scale="75" fitToHeight="4" orientation="landscape" verticalDpi="7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202503 Cocina</vt:lpstr>
      <vt:lpstr>'202503 Cocina'!Títulos_a_imprimir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Guzman</dc:creator>
  <cp:lastModifiedBy>Juan Gonzalez Brito</cp:lastModifiedBy>
  <cp:lastPrinted>2025-04-04T12:50:46Z</cp:lastPrinted>
  <dcterms:created xsi:type="dcterms:W3CDTF">2025-01-03T18:48:57Z</dcterms:created>
  <dcterms:modified xsi:type="dcterms:W3CDTF">2025-04-04T12:51:32Z</dcterms:modified>
</cp:coreProperties>
</file>