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Finanzas/Presupuesto/2024/"/>
    </mc:Choice>
  </mc:AlternateContent>
  <xr:revisionPtr revIDLastSave="0" documentId="8_{768CFBB5-CE8B-484A-B3B0-C1917446D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2" l="1"/>
  <c r="C79" i="2"/>
  <c r="C75" i="2" s="1"/>
  <c r="C84" i="2" s="1"/>
  <c r="C76" i="2"/>
  <c r="C69" i="2"/>
  <c r="C66" i="2"/>
  <c r="C61" i="2"/>
  <c r="C56" i="2"/>
  <c r="C52" i="2"/>
  <c r="C51" i="2" s="1"/>
  <c r="C43" i="2"/>
  <c r="C35" i="2"/>
  <c r="C34" i="2"/>
  <c r="C32" i="2"/>
  <c r="C31" i="2"/>
  <c r="C28" i="2"/>
  <c r="C27" i="2"/>
  <c r="C25" i="2" s="1"/>
  <c r="C24" i="2"/>
  <c r="C23" i="2"/>
  <c r="C22" i="2"/>
  <c r="C21" i="2"/>
  <c r="C20" i="2"/>
  <c r="C18" i="2"/>
  <c r="C17" i="2"/>
  <c r="C15" i="2" s="1"/>
  <c r="C16" i="2"/>
  <c r="C14" i="2"/>
  <c r="C11" i="2"/>
  <c r="C10" i="2"/>
  <c r="C9" i="2"/>
  <c r="C73" i="2" s="1"/>
  <c r="B14" i="2"/>
  <c r="B11" i="2"/>
  <c r="B10" i="2"/>
  <c r="B23" i="2"/>
  <c r="B24" i="2"/>
  <c r="B17" i="2"/>
  <c r="B34" i="2"/>
  <c r="B56" i="2"/>
  <c r="B52" i="2"/>
  <c r="B51" i="2" s="1"/>
  <c r="B32" i="2"/>
  <c r="B31" i="2"/>
  <c r="B28" i="2"/>
  <c r="B27" i="2"/>
  <c r="B22" i="2"/>
  <c r="B21" i="2"/>
  <c r="B20" i="2"/>
  <c r="B18" i="2"/>
  <c r="B16" i="2"/>
  <c r="B75" i="2"/>
  <c r="B84" i="2" s="1"/>
  <c r="B82" i="2"/>
  <c r="B79" i="2"/>
  <c r="B76" i="2"/>
  <c r="B69" i="2"/>
  <c r="B66" i="2"/>
  <c r="B61" i="2"/>
  <c r="B43" i="2"/>
  <c r="B35" i="2"/>
  <c r="C86" i="2" l="1"/>
  <c r="C8" i="2"/>
  <c r="B25" i="2"/>
  <c r="B15" i="2"/>
  <c r="B9" i="2"/>
  <c r="B8" i="2" l="1"/>
  <c r="B73" i="2"/>
  <c r="B86" i="2" s="1"/>
</calcChain>
</file>

<file path=xl/sharedStrings.xml><?xml version="1.0" encoding="utf-8"?>
<sst xmlns="http://schemas.openxmlformats.org/spreadsheetml/2006/main" count="90" uniqueCount="90">
  <si>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</si>
  <si>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</si>
  <si>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</si>
  <si>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</si>
  <si>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</si>
  <si>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</si>
  <si>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</si>
  <si>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</si>
  <si>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</si>
  <si>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</si>
  <si>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</si>
  <si>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</si>
  <si>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</si>
  <si>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</si>
  <si>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</si>
  <si>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</si>
  <si>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</si>
  <si>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</si>
  <si>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</si>
  <si>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</si>
  <si>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</si>
  <si>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</si>
  <si>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</si>
  <si>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</si>
  <si>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</si>
  <si>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</si>
  <si>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</si>
  <si>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</si>
  <si>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</si>
  <si>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</si>
  <si>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</si>
  <si>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</si>
  <si>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</si>
  <si>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</si>
  <si>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</si>
  <si>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</si>
  <si>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</si>
  <si>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</si>
  <si>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</si>
  <si>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</si>
  <si>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</si>
  <si>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</si>
  <si>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</si>
  <si>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</si>
  <si>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</si>
  <si>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</si>
  <si>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</si>
  <si>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</si>
  <si>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</si>
  <si>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</si>
  <si>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</si>
  <si>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</si>
  <si>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</si>
  <si>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</si>
  <si>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</si>
  <si>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</si>
  <si>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</si>
  <si>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</si>
  <si>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</si>
  <si>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</si>
  <si>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</si>
  <si>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</si>
  <si>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</si>
  <si>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</si>
  <si>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</si>
  <si>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</si>
  <si>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</si>
  <si>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</si>
  <si>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</si>
  <si>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</si>
  <si>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</si>
  <si>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</si>
  <si>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</si>
  <si>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</si>
  <si>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</si>
  <si>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</si>
  <si>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</si>
  <si>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</si>
  <si>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</si>
  <si>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</si>
  <si>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</si>
  <si>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</si>
  <si>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</si>
  <si>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</si>
  <si>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</si>
  <si>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</si>
  <si>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</si>
  <si>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</si>
  <si>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Dirección General de Alianzas Público Privadas</t>
  </si>
  <si>
    <t>Fuente: Dirección General de Alianzas Público Privadas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</si>
</sst>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37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 editAs="oneCell">
    <xdr:from>
      <xdr:col>1</xdr:col>
      <xdr:colOff>47625</xdr:colOff>
      <xdr:row>0</xdr:row>
      <xdr:rowOff>104775</xdr:rowOff>
    </xdr:from>
    <xdr:to>
      <xdr:col>2</xdr:col>
      <xdr:colOff>928150</xdr:colOff>
      <xdr:row>5</xdr:row>
      <xdr:rowOff>2910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7" t="15745" r="9215" b="21243"/>
        <a:stretch/>
      </xdr:blipFill>
      <xdr:spPr bwMode="auto">
        <a:xfrm>
          <a:off x="6362700" y="104775"/>
          <a:ext cx="1947325" cy="1003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4"/>
  <sheetViews>
    <sheetView showGridLines="0" tabSelected="1" topLeftCell="A67" zoomScaleNormal="100" workbookViewId="0">
      <selection activeCell="A101" sqref="A101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3" ht="18.75" x14ac:dyDescent="0.25">
      <c r="A1" s="19"/>
      <c r="B1" s="19"/>
      <c r="C1" s="19"/>
    </row>
    <row r="2" spans="1:3" ht="18.75" x14ac:dyDescent="0.25">
      <c r="A2" s="19" t="s">
        <v>88</v>
      </c>
      <c r="B2" s="19"/>
      <c r="C2" s="19"/>
    </row>
    <row r="3" spans="1:3" ht="18.75" x14ac:dyDescent="0.25">
      <c r="A3" s="19">
        <v>2024</v>
      </c>
      <c r="B3" s="19"/>
      <c r="C3" s="19"/>
    </row>
    <row r="4" spans="1:3" ht="15.75" x14ac:dyDescent="0.25">
      <c r="A4" s="21" t="s">
        <v>87</v>
      </c>
      <c r="B4" s="21"/>
      <c r="C4" s="21"/>
    </row>
    <row r="5" spans="1:3" x14ac:dyDescent="0.25">
      <c r="A5" s="20" t="s">
        <v>36</v>
      </c>
      <c r="B5" s="20"/>
      <c r="C5" s="20"/>
    </row>
    <row r="7" spans="1:3" ht="31.5" x14ac:dyDescent="0.25">
      <c r="A7" s="13" t="s">
        <v>0</v>
      </c>
      <c r="B7" s="14" t="s">
        <v>37</v>
      </c>
      <c r="C7" s="14" t="s">
        <v>38</v>
      </c>
    </row>
    <row r="8" spans="1:3" x14ac:dyDescent="0.25">
      <c r="A8" s="1" t="s">
        <v>1</v>
      </c>
      <c r="B8" s="16">
        <f>+B9+B15+B25+B35+B43+B51+B62+B66+B69</f>
        <v>354000000</v>
      </c>
      <c r="C8" s="16">
        <f>+C9+C15+C25+C35+C43+C51+C62+C66+C69</f>
        <v>354000000</v>
      </c>
    </row>
    <row r="9" spans="1:3" x14ac:dyDescent="0.25">
      <c r="A9" s="3" t="s">
        <v>2</v>
      </c>
      <c r="B9" s="17">
        <f>+B10+B11+B12+B13+B14</f>
        <v>210137992</v>
      </c>
      <c r="C9" s="17">
        <f>+C10+C11+C12+C13+C14</f>
        <v>210137992</v>
      </c>
    </row>
    <row r="10" spans="1:3" x14ac:dyDescent="0.25">
      <c r="A10" s="8" t="s">
        <v>3</v>
      </c>
      <c r="B10" s="18">
        <f>102777500+7995000+19721000+17420000</f>
        <v>147913500</v>
      </c>
      <c r="C10" s="18">
        <f>102777500+7995000+19721000+17420000</f>
        <v>147913500</v>
      </c>
    </row>
    <row r="11" spans="1:3" x14ac:dyDescent="0.25">
      <c r="A11" s="8" t="s">
        <v>4</v>
      </c>
      <c r="B11" s="6">
        <f>32717500+1845000+4551000+4020000</f>
        <v>43133500</v>
      </c>
      <c r="C11" s="6">
        <f>32717500+1845000+4551000+4020000</f>
        <v>43133500</v>
      </c>
    </row>
    <row r="12" spans="1:3" x14ac:dyDescent="0.25">
      <c r="A12" s="8" t="s">
        <v>40</v>
      </c>
      <c r="B12" s="6">
        <v>0</v>
      </c>
      <c r="C12" s="6">
        <v>0</v>
      </c>
    </row>
    <row r="13" spans="1:3" x14ac:dyDescent="0.25">
      <c r="A13" s="8" t="s">
        <v>5</v>
      </c>
      <c r="B13" s="6">
        <v>0</v>
      </c>
      <c r="C13" s="6">
        <v>0</v>
      </c>
    </row>
    <row r="14" spans="1:3" x14ac:dyDescent="0.25">
      <c r="A14" s="8" t="s">
        <v>6</v>
      </c>
      <c r="B14" s="6">
        <f>13404237+1047270+2475563+2163922</f>
        <v>19090992</v>
      </c>
      <c r="C14" s="6">
        <f>13404237+1047270+2475563+2163922</f>
        <v>19090992</v>
      </c>
    </row>
    <row r="15" spans="1:3" x14ac:dyDescent="0.25">
      <c r="A15" s="3" t="s">
        <v>7</v>
      </c>
      <c r="B15" s="4">
        <f>+B16+B17+B18+B19+B20+B21+B22+B23+B24</f>
        <v>130179345</v>
      </c>
      <c r="C15" s="4">
        <f>+C16+C17+C18+C19+C20+C21+C22+C23+C24</f>
        <v>130179345</v>
      </c>
    </row>
    <row r="16" spans="1:3" x14ac:dyDescent="0.25">
      <c r="A16" s="8" t="s">
        <v>8</v>
      </c>
      <c r="B16" s="6">
        <f>2520000+2820000+5040000+60000+36000</f>
        <v>10476000</v>
      </c>
      <c r="C16" s="6">
        <f>2520000+2820000+5040000+60000+36000</f>
        <v>10476000</v>
      </c>
    </row>
    <row r="17" spans="1:3" x14ac:dyDescent="0.25">
      <c r="A17" s="8" t="s">
        <v>9</v>
      </c>
      <c r="B17" s="6">
        <f>11100500+1000000+2000000+375000+110000+300000</f>
        <v>14885500</v>
      </c>
      <c r="C17" s="6">
        <f>11100500+1000000+2000000+375000+110000+300000</f>
        <v>14885500</v>
      </c>
    </row>
    <row r="18" spans="1:3" x14ac:dyDescent="0.25">
      <c r="A18" s="8" t="s">
        <v>10</v>
      </c>
      <c r="B18" s="6">
        <f>3800000+2400000</f>
        <v>6200000</v>
      </c>
      <c r="C18" s="6">
        <f>3800000+2400000</f>
        <v>6200000</v>
      </c>
    </row>
    <row r="19" spans="1:3" ht="18" customHeight="1" x14ac:dyDescent="0.25">
      <c r="A19" s="8" t="s">
        <v>11</v>
      </c>
      <c r="B19" s="6">
        <v>2092010</v>
      </c>
      <c r="C19" s="6">
        <v>2092010</v>
      </c>
    </row>
    <row r="20" spans="1:3" x14ac:dyDescent="0.25">
      <c r="A20" s="8" t="s">
        <v>12</v>
      </c>
      <c r="B20" s="6">
        <f>919200+1771756</f>
        <v>2690956</v>
      </c>
      <c r="C20" s="6">
        <f>919200+1771756</f>
        <v>2690956</v>
      </c>
    </row>
    <row r="21" spans="1:3" x14ac:dyDescent="0.25">
      <c r="A21" s="8" t="s">
        <v>13</v>
      </c>
      <c r="B21" s="6">
        <f>1100000+795000+17776646</f>
        <v>19671646</v>
      </c>
      <c r="C21" s="6">
        <f>1100000+795000+17776646</f>
        <v>19671646</v>
      </c>
    </row>
    <row r="22" spans="1:3" x14ac:dyDescent="0.25">
      <c r="A22" s="8" t="s">
        <v>14</v>
      </c>
      <c r="B22" s="6">
        <f>90000+129000+1000000+702000+351000</f>
        <v>2272000</v>
      </c>
      <c r="C22" s="6">
        <f>90000+129000+1000000+702000+351000</f>
        <v>2272000</v>
      </c>
    </row>
    <row r="23" spans="1:3" x14ac:dyDescent="0.25">
      <c r="A23" s="8" t="s">
        <v>15</v>
      </c>
      <c r="B23" s="6">
        <f>120000+100000+6820053+50500000+118500+500000+500000+4000000</f>
        <v>62658553</v>
      </c>
      <c r="C23" s="6">
        <f>120000+100000+6820053+50500000+118500+500000+500000+4000000</f>
        <v>62658553</v>
      </c>
    </row>
    <row r="24" spans="1:3" x14ac:dyDescent="0.25">
      <c r="A24" s="8" t="s">
        <v>41</v>
      </c>
      <c r="B24" s="6">
        <f>8000000+500000+732680</f>
        <v>9232680</v>
      </c>
      <c r="C24" s="6">
        <f>8000000+500000+732680</f>
        <v>9232680</v>
      </c>
    </row>
    <row r="25" spans="1:3" x14ac:dyDescent="0.25">
      <c r="A25" s="3" t="s">
        <v>16</v>
      </c>
      <c r="B25" s="4">
        <f>+B26+B27+B28+B29+B30+B31+B32+B33+B34</f>
        <v>13621613</v>
      </c>
      <c r="C25" s="4">
        <f>+C26+C27+C28+C29+C30+C31+C32+C33+C34</f>
        <v>13621613</v>
      </c>
    </row>
    <row r="26" spans="1:3" x14ac:dyDescent="0.25">
      <c r="A26" s="8" t="s">
        <v>17</v>
      </c>
      <c r="B26" s="6">
        <v>571050</v>
      </c>
      <c r="C26" s="6">
        <v>571050</v>
      </c>
    </row>
    <row r="27" spans="1:3" x14ac:dyDescent="0.25">
      <c r="A27" s="8" t="s">
        <v>18</v>
      </c>
      <c r="B27" s="6">
        <f>10000+24500</f>
        <v>34500</v>
      </c>
      <c r="C27" s="6">
        <f>10000+24500</f>
        <v>34500</v>
      </c>
    </row>
    <row r="28" spans="1:3" x14ac:dyDescent="0.25">
      <c r="A28" s="8" t="s">
        <v>19</v>
      </c>
      <c r="B28" s="6">
        <f>78550+554300+17750</f>
        <v>650600</v>
      </c>
      <c r="C28" s="6">
        <f>78550+554300+17750</f>
        <v>650600</v>
      </c>
    </row>
    <row r="29" spans="1:3" x14ac:dyDescent="0.25">
      <c r="A29" s="8" t="s">
        <v>20</v>
      </c>
      <c r="B29" s="6">
        <v>0</v>
      </c>
      <c r="C29" s="6">
        <v>0</v>
      </c>
    </row>
    <row r="30" spans="1:3" x14ac:dyDescent="0.25">
      <c r="A30" s="8" t="s">
        <v>21</v>
      </c>
      <c r="B30" s="6">
        <v>190000</v>
      </c>
      <c r="C30" s="6">
        <v>190000</v>
      </c>
    </row>
    <row r="31" spans="1:3" x14ac:dyDescent="0.25">
      <c r="A31" s="8" t="s">
        <v>22</v>
      </c>
      <c r="B31" s="6">
        <f>17300+18250+8250</f>
        <v>43800</v>
      </c>
      <c r="C31" s="6">
        <f>17300+18250+8250</f>
        <v>43800</v>
      </c>
    </row>
    <row r="32" spans="1:3" x14ac:dyDescent="0.25">
      <c r="A32" s="8" t="s">
        <v>23</v>
      </c>
      <c r="B32" s="6">
        <f>10358000+200000+17400+6250+43200+35125</f>
        <v>10659975</v>
      </c>
      <c r="C32" s="6">
        <f>10358000+200000+17400+6250+43200+35125</f>
        <v>10659975</v>
      </c>
    </row>
    <row r="33" spans="1:3" x14ac:dyDescent="0.25">
      <c r="A33" s="8" t="s">
        <v>42</v>
      </c>
      <c r="B33" s="6">
        <v>0</v>
      </c>
      <c r="C33" s="6">
        <v>0</v>
      </c>
    </row>
    <row r="34" spans="1:3" x14ac:dyDescent="0.25">
      <c r="A34" s="8" t="s">
        <v>24</v>
      </c>
      <c r="B34" s="6">
        <f>155200+301875+55950+9975+202300+76200+174000+244138+52050+200000</f>
        <v>1471688</v>
      </c>
      <c r="C34" s="6">
        <f>155200+301875+55950+9975+202300+76200+174000+244138+52050+200000</f>
        <v>1471688</v>
      </c>
    </row>
    <row r="35" spans="1:3" x14ac:dyDescent="0.25">
      <c r="A35" s="3" t="s">
        <v>25</v>
      </c>
      <c r="B35" s="4">
        <f>+B36+B37+B38+B39+B40+B41+B42</f>
        <v>0</v>
      </c>
      <c r="C35" s="4">
        <f>+C36+C37+C38+C39+C40+C41+C42</f>
        <v>0</v>
      </c>
    </row>
    <row r="36" spans="1:3" x14ac:dyDescent="0.25">
      <c r="A36" s="8" t="s">
        <v>26</v>
      </c>
      <c r="B36" s="6">
        <v>0</v>
      </c>
      <c r="C36" s="6">
        <v>0</v>
      </c>
    </row>
    <row r="37" spans="1:3" x14ac:dyDescent="0.25">
      <c r="A37" s="8" t="s">
        <v>43</v>
      </c>
      <c r="B37" s="6">
        <v>0</v>
      </c>
      <c r="C37" s="6">
        <v>0</v>
      </c>
    </row>
    <row r="38" spans="1:3" x14ac:dyDescent="0.25">
      <c r="A38" s="8" t="s">
        <v>44</v>
      </c>
      <c r="B38" s="6">
        <v>0</v>
      </c>
      <c r="C38" s="6">
        <v>0</v>
      </c>
    </row>
    <row r="39" spans="1:3" x14ac:dyDescent="0.25">
      <c r="A39" s="8" t="s">
        <v>45</v>
      </c>
      <c r="B39" s="6">
        <v>0</v>
      </c>
      <c r="C39" s="6">
        <v>0</v>
      </c>
    </row>
    <row r="40" spans="1:3" x14ac:dyDescent="0.25">
      <c r="A40" s="8" t="s">
        <v>46</v>
      </c>
      <c r="B40" s="6">
        <v>0</v>
      </c>
      <c r="C40" s="6">
        <v>0</v>
      </c>
    </row>
    <row r="41" spans="1:3" x14ac:dyDescent="0.25">
      <c r="A41" s="8" t="s">
        <v>27</v>
      </c>
      <c r="B41" s="6">
        <v>0</v>
      </c>
      <c r="C41" s="6">
        <v>0</v>
      </c>
    </row>
    <row r="42" spans="1:3" x14ac:dyDescent="0.25">
      <c r="A42" s="8" t="s">
        <v>47</v>
      </c>
      <c r="B42" s="6">
        <v>0</v>
      </c>
      <c r="C42" s="6">
        <v>0</v>
      </c>
    </row>
    <row r="43" spans="1:3" x14ac:dyDescent="0.25">
      <c r="A43" s="3" t="s">
        <v>48</v>
      </c>
      <c r="B43" s="4">
        <f>+B44+B45+B46+B47+B48+B49+B50</f>
        <v>0</v>
      </c>
      <c r="C43" s="4">
        <f>+C44+C45+C46+C47+C48+C49+C50</f>
        <v>0</v>
      </c>
    </row>
    <row r="44" spans="1:3" x14ac:dyDescent="0.25">
      <c r="A44" s="8" t="s">
        <v>49</v>
      </c>
      <c r="B44" s="6">
        <v>0</v>
      </c>
      <c r="C44" s="6">
        <v>0</v>
      </c>
    </row>
    <row r="45" spans="1:3" x14ac:dyDescent="0.25">
      <c r="A45" s="8" t="s">
        <v>50</v>
      </c>
      <c r="B45" s="6">
        <v>0</v>
      </c>
      <c r="C45" s="6">
        <v>0</v>
      </c>
    </row>
    <row r="46" spans="1:3" x14ac:dyDescent="0.25">
      <c r="A46" s="8" t="s">
        <v>51</v>
      </c>
      <c r="B46" s="6">
        <v>0</v>
      </c>
      <c r="C46" s="6">
        <v>0</v>
      </c>
    </row>
    <row r="47" spans="1:3" x14ac:dyDescent="0.25">
      <c r="A47" s="8" t="s">
        <v>52</v>
      </c>
      <c r="B47" s="6">
        <v>0</v>
      </c>
      <c r="C47" s="6">
        <v>0</v>
      </c>
    </row>
    <row r="48" spans="1:3" x14ac:dyDescent="0.25">
      <c r="A48" s="8" t="s">
        <v>53</v>
      </c>
      <c r="B48" s="6">
        <v>0</v>
      </c>
      <c r="C48" s="6">
        <v>0</v>
      </c>
    </row>
    <row r="49" spans="1:3" x14ac:dyDescent="0.25">
      <c r="A49" s="8" t="s">
        <v>54</v>
      </c>
      <c r="B49" s="6">
        <v>0</v>
      </c>
      <c r="C49" s="6">
        <v>0</v>
      </c>
    </row>
    <row r="50" spans="1:3" x14ac:dyDescent="0.25">
      <c r="A50" s="8" t="s">
        <v>55</v>
      </c>
      <c r="B50" s="6">
        <v>0</v>
      </c>
      <c r="C50" s="6">
        <v>0</v>
      </c>
    </row>
    <row r="51" spans="1:3" x14ac:dyDescent="0.25">
      <c r="A51" s="3" t="s">
        <v>28</v>
      </c>
      <c r="B51" s="4">
        <f>+B52+B53+B54+B55+B56+B57+B58+B59+B60</f>
        <v>61050</v>
      </c>
      <c r="C51" s="4">
        <f>+C52+C53+C54+C55+C56+C57+C58+C59+C60</f>
        <v>61050</v>
      </c>
    </row>
    <row r="52" spans="1:3" x14ac:dyDescent="0.25">
      <c r="A52" s="8" t="s">
        <v>29</v>
      </c>
      <c r="B52" s="6">
        <f>24000+6900</f>
        <v>30900</v>
      </c>
      <c r="C52" s="6">
        <f>24000+6900</f>
        <v>30900</v>
      </c>
    </row>
    <row r="53" spans="1:3" x14ac:dyDescent="0.25">
      <c r="A53" s="8" t="s">
        <v>30</v>
      </c>
      <c r="B53" s="6">
        <v>0</v>
      </c>
      <c r="C53" s="6">
        <v>0</v>
      </c>
    </row>
    <row r="54" spans="1:3" x14ac:dyDescent="0.25">
      <c r="A54" s="8" t="s">
        <v>31</v>
      </c>
      <c r="B54" s="6">
        <v>0</v>
      </c>
      <c r="C54" s="6">
        <v>0</v>
      </c>
    </row>
    <row r="55" spans="1:3" x14ac:dyDescent="0.25">
      <c r="A55" s="8" t="s">
        <v>32</v>
      </c>
      <c r="B55" s="6">
        <v>0</v>
      </c>
      <c r="C55" s="6">
        <v>0</v>
      </c>
    </row>
    <row r="56" spans="1:3" x14ac:dyDescent="0.25">
      <c r="A56" s="8" t="s">
        <v>33</v>
      </c>
      <c r="B56" s="6">
        <f>19800+10350</f>
        <v>30150</v>
      </c>
      <c r="C56" s="6">
        <f>19800+10350</f>
        <v>30150</v>
      </c>
    </row>
    <row r="57" spans="1:3" x14ac:dyDescent="0.25">
      <c r="A57" s="8" t="s">
        <v>56</v>
      </c>
      <c r="B57" s="6">
        <v>0</v>
      </c>
      <c r="C57" s="6">
        <v>0</v>
      </c>
    </row>
    <row r="58" spans="1:3" x14ac:dyDescent="0.25">
      <c r="A58" s="8" t="s">
        <v>57</v>
      </c>
      <c r="B58" s="6"/>
      <c r="C58" s="6"/>
    </row>
    <row r="59" spans="1:3" x14ac:dyDescent="0.25">
      <c r="A59" s="8" t="s">
        <v>34</v>
      </c>
      <c r="B59" s="6">
        <v>0</v>
      </c>
      <c r="C59" s="6">
        <v>0</v>
      </c>
    </row>
    <row r="60" spans="1:3" x14ac:dyDescent="0.25">
      <c r="A60" s="8" t="s">
        <v>58</v>
      </c>
      <c r="B60" s="6">
        <v>0</v>
      </c>
      <c r="C60" s="6">
        <v>0</v>
      </c>
    </row>
    <row r="61" spans="1:3" x14ac:dyDescent="0.25">
      <c r="A61" s="3" t="s">
        <v>59</v>
      </c>
      <c r="B61" s="4">
        <f>+B62+B63+B64+B65</f>
        <v>0</v>
      </c>
      <c r="C61" s="4">
        <f>+C62+C63+C64+C65</f>
        <v>0</v>
      </c>
    </row>
    <row r="62" spans="1:3" x14ac:dyDescent="0.25">
      <c r="A62" s="8" t="s">
        <v>60</v>
      </c>
      <c r="B62" s="6">
        <v>0</v>
      </c>
      <c r="C62" s="6">
        <v>0</v>
      </c>
    </row>
    <row r="63" spans="1:3" x14ac:dyDescent="0.25">
      <c r="A63" s="8" t="s">
        <v>61</v>
      </c>
      <c r="B63" s="6">
        <v>0</v>
      </c>
      <c r="C63" s="6">
        <v>0</v>
      </c>
    </row>
    <row r="64" spans="1:3" x14ac:dyDescent="0.25">
      <c r="A64" s="8" t="s">
        <v>62</v>
      </c>
      <c r="B64" s="6">
        <v>0</v>
      </c>
      <c r="C64" s="6">
        <v>0</v>
      </c>
    </row>
    <row r="65" spans="1:3" x14ac:dyDescent="0.25">
      <c r="A65" s="8" t="s">
        <v>63</v>
      </c>
      <c r="B65" s="6">
        <v>0</v>
      </c>
      <c r="C65" s="6">
        <v>0</v>
      </c>
    </row>
    <row r="66" spans="1:3" x14ac:dyDescent="0.25">
      <c r="A66" s="3" t="s">
        <v>64</v>
      </c>
      <c r="B66" s="4">
        <f>+B67+B68</f>
        <v>0</v>
      </c>
      <c r="C66" s="4">
        <f>+C67+C68</f>
        <v>0</v>
      </c>
    </row>
    <row r="67" spans="1:3" x14ac:dyDescent="0.25">
      <c r="A67" s="8" t="s">
        <v>65</v>
      </c>
      <c r="B67" s="6">
        <v>0</v>
      </c>
      <c r="C67" s="6">
        <v>0</v>
      </c>
    </row>
    <row r="68" spans="1:3" x14ac:dyDescent="0.25">
      <c r="A68" s="8" t="s">
        <v>66</v>
      </c>
      <c r="B68" s="6">
        <v>0</v>
      </c>
      <c r="C68" s="6">
        <v>0</v>
      </c>
    </row>
    <row r="69" spans="1:3" x14ac:dyDescent="0.25">
      <c r="A69" s="3" t="s">
        <v>67</v>
      </c>
      <c r="B69" s="4">
        <f>+B70+B71+B72</f>
        <v>0</v>
      </c>
      <c r="C69" s="4">
        <f>+C70+C71+C72</f>
        <v>0</v>
      </c>
    </row>
    <row r="70" spans="1:3" x14ac:dyDescent="0.25">
      <c r="A70" s="8" t="s">
        <v>68</v>
      </c>
      <c r="B70" s="6">
        <v>0</v>
      </c>
      <c r="C70" s="6">
        <v>0</v>
      </c>
    </row>
    <row r="71" spans="1:3" x14ac:dyDescent="0.25">
      <c r="A71" s="8" t="s">
        <v>69</v>
      </c>
      <c r="B71" s="6">
        <v>0</v>
      </c>
      <c r="C71" s="6">
        <v>0</v>
      </c>
    </row>
    <row r="72" spans="1:3" x14ac:dyDescent="0.25">
      <c r="A72" s="8" t="s">
        <v>70</v>
      </c>
      <c r="B72" s="6">
        <v>0</v>
      </c>
      <c r="C72" s="6">
        <v>0</v>
      </c>
    </row>
    <row r="73" spans="1:3" x14ac:dyDescent="0.25">
      <c r="A73" s="10" t="s">
        <v>35</v>
      </c>
      <c r="B73" s="7">
        <f>+B9+B15+B25+B51+B61+B66+B69</f>
        <v>354000000</v>
      </c>
      <c r="C73" s="7">
        <f>+C9+C15+C25+C51+C61+C66+C69</f>
        <v>354000000</v>
      </c>
    </row>
    <row r="74" spans="1:3" x14ac:dyDescent="0.25">
      <c r="A74" s="5"/>
      <c r="B74" s="6"/>
      <c r="C74" s="6"/>
    </row>
    <row r="75" spans="1:3" x14ac:dyDescent="0.25">
      <c r="A75" s="1" t="s">
        <v>71</v>
      </c>
      <c r="B75" s="2">
        <f>+B76+B79+B82</f>
        <v>0</v>
      </c>
      <c r="C75" s="2">
        <f>+C76+C79+C82</f>
        <v>0</v>
      </c>
    </row>
    <row r="76" spans="1:3" x14ac:dyDescent="0.25">
      <c r="A76" s="3" t="s">
        <v>72</v>
      </c>
      <c r="B76" s="4">
        <f>+B77+B78</f>
        <v>0</v>
      </c>
      <c r="C76" s="4">
        <f>+C77+C78</f>
        <v>0</v>
      </c>
    </row>
    <row r="77" spans="1:3" x14ac:dyDescent="0.25">
      <c r="A77" s="8" t="s">
        <v>73</v>
      </c>
      <c r="B77" s="6">
        <v>0</v>
      </c>
      <c r="C77" s="6">
        <v>0</v>
      </c>
    </row>
    <row r="78" spans="1:3" x14ac:dyDescent="0.25">
      <c r="A78" s="8" t="s">
        <v>74</v>
      </c>
      <c r="B78" s="6">
        <v>0</v>
      </c>
      <c r="C78" s="6">
        <v>0</v>
      </c>
    </row>
    <row r="79" spans="1:3" x14ac:dyDescent="0.25">
      <c r="A79" s="3" t="s">
        <v>75</v>
      </c>
      <c r="B79" s="4">
        <f>+B80+B81</f>
        <v>0</v>
      </c>
      <c r="C79" s="4">
        <f>+C80+C81</f>
        <v>0</v>
      </c>
    </row>
    <row r="80" spans="1:3" x14ac:dyDescent="0.25">
      <c r="A80" s="8" t="s">
        <v>76</v>
      </c>
      <c r="B80" s="6">
        <v>0</v>
      </c>
      <c r="C80" s="6">
        <v>0</v>
      </c>
    </row>
    <row r="81" spans="1:3" x14ac:dyDescent="0.25">
      <c r="A81" s="8" t="s">
        <v>77</v>
      </c>
      <c r="B81" s="6">
        <v>0</v>
      </c>
      <c r="C81" s="6">
        <v>0</v>
      </c>
    </row>
    <row r="82" spans="1:3" x14ac:dyDescent="0.25">
      <c r="A82" s="3" t="s">
        <v>78</v>
      </c>
      <c r="B82" s="4">
        <f>+B83</f>
        <v>0</v>
      </c>
      <c r="C82" s="4">
        <f>+C83</f>
        <v>0</v>
      </c>
    </row>
    <row r="83" spans="1:3" x14ac:dyDescent="0.25">
      <c r="A83" s="8" t="s">
        <v>79</v>
      </c>
      <c r="B83" s="6">
        <v>0</v>
      </c>
      <c r="C83" s="6">
        <v>0</v>
      </c>
    </row>
    <row r="84" spans="1:3" x14ac:dyDescent="0.25">
      <c r="A84" s="10" t="s">
        <v>80</v>
      </c>
      <c r="B84" s="7">
        <f>+B75</f>
        <v>0</v>
      </c>
      <c r="C84" s="7">
        <f>+C75</f>
        <v>0</v>
      </c>
    </row>
    <row r="86" spans="1:3" ht="15.75" x14ac:dyDescent="0.25">
      <c r="A86" s="11" t="s">
        <v>81</v>
      </c>
      <c r="B86" s="12">
        <f>+B84+B73</f>
        <v>354000000</v>
      </c>
      <c r="C86" s="12">
        <f>+C84+C73</f>
        <v>354000000</v>
      </c>
    </row>
    <row r="87" spans="1:3" x14ac:dyDescent="0.25">
      <c r="A87" t="s">
        <v>89</v>
      </c>
    </row>
    <row r="89" spans="1:3" ht="18.75" x14ac:dyDescent="0.3">
      <c r="A89" s="9" t="s">
        <v>39</v>
      </c>
    </row>
    <row r="90" spans="1:3" x14ac:dyDescent="0.25">
      <c r="A90" s="15" t="s">
        <v>85</v>
      </c>
    </row>
    <row r="91" spans="1:3" x14ac:dyDescent="0.25">
      <c r="A91" s="15" t="s">
        <v>86</v>
      </c>
    </row>
    <row r="92" spans="1:3" ht="18.75" x14ac:dyDescent="0.3">
      <c r="A92" s="9" t="s">
        <v>82</v>
      </c>
    </row>
    <row r="93" spans="1:3" x14ac:dyDescent="0.25">
      <c r="A93" s="15" t="s">
        <v>83</v>
      </c>
    </row>
    <row r="94" spans="1:3" x14ac:dyDescent="0.25">
      <c r="A94" s="15" t="s">
        <v>84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scale="4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Ruddy Ramos</cp:lastModifiedBy>
  <cp:lastPrinted>2024-01-10T20:15:21Z</cp:lastPrinted>
  <dcterms:created xsi:type="dcterms:W3CDTF">2018-04-17T18:57:16Z</dcterms:created>
  <dcterms:modified xsi:type="dcterms:W3CDTF">2024-01-11T12:25:42Z</dcterms:modified>
</cp:coreProperties>
</file>