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A1FFEEEA-F460-4CAA-84B4-DD2EA87758DC}" xr6:coauthVersionLast="47" xr6:coauthVersionMax="47" xr10:uidLastSave="{00000000-0000-0000-0000-000000000000}"/>
  <bookViews>
    <workbookView xWindow="-108" yWindow="-108" windowWidth="23256" windowHeight="12456" xr2:uid="{11ADC869-C411-4FFB-809E-7EE4B268C700}"/>
  </bookViews>
  <sheets>
    <sheet name="NOMINA  FIJOS OCT.2022  " sheetId="1" r:id="rId1"/>
  </sheets>
  <definedNames>
    <definedName name="_xlnm._FilterDatabase" localSheetId="0" hidden="1">'NOMINA  FIJOS OCT.2022  '!$A$18:$P$18</definedName>
    <definedName name="_xlnm.Print_Area" localSheetId="0">'NOMINA  FIJOS OCT.2022  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G57" i="1"/>
  <c r="N54" i="1"/>
  <c r="M54" i="1"/>
  <c r="M57" i="1" s="1"/>
  <c r="L54" i="1"/>
  <c r="K54" i="1"/>
  <c r="K57" i="1" s="1"/>
  <c r="G54" i="1"/>
  <c r="I53" i="1"/>
  <c r="O53" i="1" s="1"/>
  <c r="P53" i="1" s="1"/>
  <c r="H53" i="1"/>
  <c r="J53" i="1" s="1"/>
  <c r="P52" i="1"/>
  <c r="O52" i="1"/>
  <c r="I52" i="1"/>
  <c r="H52" i="1"/>
  <c r="J52" i="1" s="1"/>
  <c r="O51" i="1"/>
  <c r="P51" i="1" s="1"/>
  <c r="I51" i="1"/>
  <c r="H51" i="1"/>
  <c r="J51" i="1" s="1"/>
  <c r="I50" i="1"/>
  <c r="H50" i="1"/>
  <c r="O50" i="1" s="1"/>
  <c r="P50" i="1" s="1"/>
  <c r="O49" i="1"/>
  <c r="P49" i="1" s="1"/>
  <c r="J49" i="1"/>
  <c r="I49" i="1"/>
  <c r="H49" i="1"/>
  <c r="J48" i="1"/>
  <c r="I48" i="1"/>
  <c r="H48" i="1"/>
  <c r="O48" i="1" s="1"/>
  <c r="P48" i="1" s="1"/>
  <c r="I47" i="1"/>
  <c r="J47" i="1" s="1"/>
  <c r="H47" i="1"/>
  <c r="O47" i="1" s="1"/>
  <c r="P47" i="1" s="1"/>
  <c r="I46" i="1"/>
  <c r="O46" i="1" s="1"/>
  <c r="P46" i="1" s="1"/>
  <c r="H46" i="1"/>
  <c r="I45" i="1"/>
  <c r="O45" i="1" s="1"/>
  <c r="P45" i="1" s="1"/>
  <c r="H45" i="1"/>
  <c r="J45" i="1" s="1"/>
  <c r="O44" i="1"/>
  <c r="P44" i="1" s="1"/>
  <c r="I44" i="1"/>
  <c r="H44" i="1"/>
  <c r="J44" i="1" s="1"/>
  <c r="O43" i="1"/>
  <c r="P43" i="1" s="1"/>
  <c r="I43" i="1"/>
  <c r="H43" i="1"/>
  <c r="J43" i="1" s="1"/>
  <c r="I42" i="1"/>
  <c r="H42" i="1"/>
  <c r="O42" i="1" s="1"/>
  <c r="P42" i="1" s="1"/>
  <c r="O41" i="1"/>
  <c r="P41" i="1" s="1"/>
  <c r="J41" i="1"/>
  <c r="I41" i="1"/>
  <c r="H41" i="1"/>
  <c r="J40" i="1"/>
  <c r="I40" i="1"/>
  <c r="H40" i="1"/>
  <c r="O40" i="1" s="1"/>
  <c r="P40" i="1" s="1"/>
  <c r="I39" i="1"/>
  <c r="J39" i="1" s="1"/>
  <c r="H39" i="1"/>
  <c r="O39" i="1" s="1"/>
  <c r="P39" i="1" s="1"/>
  <c r="I38" i="1"/>
  <c r="O38" i="1" s="1"/>
  <c r="P38" i="1" s="1"/>
  <c r="H38" i="1"/>
  <c r="I37" i="1"/>
  <c r="O37" i="1" s="1"/>
  <c r="P37" i="1" s="1"/>
  <c r="H37" i="1"/>
  <c r="J37" i="1" s="1"/>
  <c r="O36" i="1"/>
  <c r="P36" i="1" s="1"/>
  <c r="I36" i="1"/>
  <c r="H36" i="1"/>
  <c r="J36" i="1" s="1"/>
  <c r="O35" i="1"/>
  <c r="P35" i="1" s="1"/>
  <c r="I35" i="1"/>
  <c r="I54" i="1" s="1"/>
  <c r="I57" i="1" s="1"/>
  <c r="H35" i="1"/>
  <c r="J35" i="1" s="1"/>
  <c r="I34" i="1"/>
  <c r="H34" i="1"/>
  <c r="O34" i="1" s="1"/>
  <c r="P34" i="1" s="1"/>
  <c r="O33" i="1"/>
  <c r="P33" i="1" s="1"/>
  <c r="J33" i="1"/>
  <c r="I33" i="1"/>
  <c r="H33" i="1"/>
  <c r="J32" i="1"/>
  <c r="I32" i="1"/>
  <c r="H32" i="1"/>
  <c r="H54" i="1" s="1"/>
  <c r="H57" i="1" s="1"/>
  <c r="N29" i="1"/>
  <c r="M29" i="1"/>
  <c r="L29" i="1"/>
  <c r="L57" i="1" s="1"/>
  <c r="K29" i="1"/>
  <c r="G29" i="1"/>
  <c r="I26" i="1"/>
  <c r="O26" i="1" s="1"/>
  <c r="P26" i="1" s="1"/>
  <c r="H26" i="1"/>
  <c r="J26" i="1" s="1"/>
  <c r="O25" i="1"/>
  <c r="P25" i="1" s="1"/>
  <c r="I25" i="1"/>
  <c r="H25" i="1"/>
  <c r="J25" i="1" s="1"/>
  <c r="O24" i="1"/>
  <c r="P24" i="1" s="1"/>
  <c r="I24" i="1"/>
  <c r="I29" i="1" s="1"/>
  <c r="H24" i="1"/>
  <c r="J24" i="1" s="1"/>
  <c r="I23" i="1"/>
  <c r="H23" i="1"/>
  <c r="H29" i="1" s="1"/>
  <c r="O22" i="1"/>
  <c r="P22" i="1" s="1"/>
  <c r="J22" i="1"/>
  <c r="I22" i="1"/>
  <c r="H22" i="1"/>
  <c r="J21" i="1"/>
  <c r="I21" i="1"/>
  <c r="H21" i="1"/>
  <c r="O21" i="1" s="1"/>
  <c r="P21" i="1" s="1"/>
  <c r="I20" i="1"/>
  <c r="J20" i="1" s="1"/>
  <c r="H20" i="1"/>
  <c r="O20" i="1" s="1"/>
  <c r="P20" i="1" l="1"/>
  <c r="O29" i="1"/>
  <c r="O32" i="1"/>
  <c r="J23" i="1"/>
  <c r="J29" i="1" s="1"/>
  <c r="J34" i="1"/>
  <c r="J54" i="1" s="1"/>
  <c r="J57" i="1" s="1"/>
  <c r="J42" i="1"/>
  <c r="J50" i="1"/>
  <c r="O23" i="1"/>
  <c r="P23" i="1" s="1"/>
  <c r="J38" i="1"/>
  <c r="J46" i="1"/>
  <c r="O54" i="1" l="1"/>
  <c r="O57" i="1" s="1"/>
  <c r="P32" i="1"/>
  <c r="P54" i="1" s="1"/>
  <c r="P57" i="1" s="1"/>
  <c r="P29" i="1"/>
</calcChain>
</file>

<file path=xl/sharedStrings.xml><?xml version="1.0" encoding="utf-8"?>
<sst xmlns="http://schemas.openxmlformats.org/spreadsheetml/2006/main" count="171" uniqueCount="94">
  <si>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</si>
  <si>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</si>
  <si>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</si>
  <si>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</si>
  <si>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</si>
  <si>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OCTUBRE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</si>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</sst>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D064117E-B61E-4A34-AEA2-42D7407CDA0D}"/>
    <cellStyle name="Normal_Hoja1" xfId="2" xr:uid="{F6CC3A9E-4EF9-4EAD-A23B-94D664AC7407}"/>
    <cellStyle name="Normal_Nomina" xfId="4" xr:uid="{6500B569-61B6-43A3-8609-2CB0EBB0C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E1E844-93A8-4FA9-B347-A97623B91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57</xdr:row>
      <xdr:rowOff>114300</xdr:rowOff>
    </xdr:from>
    <xdr:to>
      <xdr:col>10</xdr:col>
      <xdr:colOff>1371600</xdr:colOff>
      <xdr:row>60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267E05-249D-4D9C-BD46-FEA2F087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3010662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57</xdr:row>
      <xdr:rowOff>91440</xdr:rowOff>
    </xdr:from>
    <xdr:to>
      <xdr:col>4</xdr:col>
      <xdr:colOff>5829300</xdr:colOff>
      <xdr:row>60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1D4527-7D1F-403D-8898-D1B90DA8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3008376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58</xdr:row>
      <xdr:rowOff>190500</xdr:rowOff>
    </xdr:from>
    <xdr:to>
      <xdr:col>6</xdr:col>
      <xdr:colOff>3139440</xdr:colOff>
      <xdr:row>67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F5DB70-5F91-4E11-A086-50058CFF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3065526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761246-DDFF-4308-8C3D-A1F160B98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21E8-C3EB-4B77-BF0B-9C729D299F9E}">
  <sheetPr>
    <pageSetUpPr fitToPage="1"/>
  </sheetPr>
  <dimension ref="A1:S84"/>
  <sheetViews>
    <sheetView showGridLines="0" tabSelected="1" topLeftCell="A9" zoomScale="40" zoomScaleNormal="40" zoomScaleSheetLayoutView="40" workbookViewId="0">
      <pane ySplit="1" topLeftCell="A44" activePane="bottomLeft" state="frozen"/>
      <selection activeCell="A9" sqref="A9"/>
      <selection pane="bottomLeft" activeCell="E14" sqref="E14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6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 t="shared" ref="H21:H26" si="1"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6" si="2">H21+I21+K21+N21</f>
        <v>25398.560000000001</v>
      </c>
      <c r="P21" s="38">
        <f t="shared" ref="P21:P26" si="3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 t="shared" si="1"/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2"/>
        <v>60247.39</v>
      </c>
      <c r="P22" s="38">
        <f t="shared" si="3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 t="shared" si="1"/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2"/>
        <v>60247.39</v>
      </c>
      <c r="P23" s="38">
        <f t="shared" si="3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 t="shared" si="1"/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2"/>
        <v>18040.440000000002</v>
      </c>
      <c r="P24" s="38">
        <f t="shared" si="3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 t="shared" si="1"/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2"/>
        <v>16568.809999999998</v>
      </c>
      <c r="P25" s="38">
        <f t="shared" si="3"/>
        <v>78431.19</v>
      </c>
      <c r="Q25" s="39"/>
    </row>
    <row r="26" spans="1:19" ht="55.2" customHeight="1" thickBot="1" x14ac:dyDescent="0.5">
      <c r="A26" s="33">
        <v>7</v>
      </c>
      <c r="B26" s="34">
        <v>44566</v>
      </c>
      <c r="C26" s="35" t="s">
        <v>30</v>
      </c>
      <c r="D26" s="36" t="s">
        <v>41</v>
      </c>
      <c r="E26" s="41" t="s">
        <v>42</v>
      </c>
      <c r="F26" s="36" t="s">
        <v>29</v>
      </c>
      <c r="G26" s="37">
        <v>95000</v>
      </c>
      <c r="H26" s="38">
        <f t="shared" si="1"/>
        <v>2726.5</v>
      </c>
      <c r="I26" s="38">
        <f>G26*3.04%</f>
        <v>2888</v>
      </c>
      <c r="J26" s="38">
        <f t="shared" si="0"/>
        <v>89385.5</v>
      </c>
      <c r="K26" s="38">
        <v>10929.31</v>
      </c>
      <c r="L26" s="38"/>
      <c r="M26" s="38"/>
      <c r="N26" s="38">
        <v>25</v>
      </c>
      <c r="O26" s="38">
        <f t="shared" si="2"/>
        <v>16568.809999999998</v>
      </c>
      <c r="P26" s="38">
        <f t="shared" si="3"/>
        <v>78431.19</v>
      </c>
      <c r="Q26" s="39"/>
    </row>
    <row r="27" spans="1:19" ht="55.2" customHeight="1" thickBot="1" x14ac:dyDescent="0.5">
      <c r="A27" s="42">
        <v>8</v>
      </c>
      <c r="B27" s="43">
        <v>44566</v>
      </c>
      <c r="C27" s="35" t="s">
        <v>26</v>
      </c>
      <c r="D27" s="36" t="s">
        <v>43</v>
      </c>
      <c r="E27" s="41" t="s">
        <v>44</v>
      </c>
      <c r="F27" s="36" t="s">
        <v>29</v>
      </c>
      <c r="G27" s="37">
        <v>150000</v>
      </c>
      <c r="H27" s="38">
        <v>4305</v>
      </c>
      <c r="I27" s="38">
        <v>4560</v>
      </c>
      <c r="J27" s="38">
        <v>141135</v>
      </c>
      <c r="K27" s="38">
        <v>23866.69</v>
      </c>
      <c r="L27" s="38"/>
      <c r="M27" s="38"/>
      <c r="N27" s="38">
        <v>25</v>
      </c>
      <c r="O27" s="38">
        <v>32756.69</v>
      </c>
      <c r="P27" s="38">
        <v>117243.31</v>
      </c>
      <c r="Q27" s="39"/>
    </row>
    <row r="28" spans="1:19" ht="55.2" customHeight="1" thickBot="1" x14ac:dyDescent="0.5">
      <c r="A28" s="33">
        <v>9</v>
      </c>
      <c r="B28" s="43">
        <v>44570</v>
      </c>
      <c r="C28" s="35" t="s">
        <v>30</v>
      </c>
      <c r="D28" s="36" t="s">
        <v>45</v>
      </c>
      <c r="E28" s="41" t="s">
        <v>46</v>
      </c>
      <c r="F28" s="36" t="s">
        <v>29</v>
      </c>
      <c r="G28" s="37">
        <v>150000</v>
      </c>
      <c r="H28" s="38">
        <v>4305</v>
      </c>
      <c r="I28" s="38">
        <v>4560</v>
      </c>
      <c r="J28" s="38">
        <v>141135</v>
      </c>
      <c r="K28" s="38">
        <v>23866.69</v>
      </c>
      <c r="L28" s="38"/>
      <c r="M28" s="38"/>
      <c r="N28" s="38">
        <v>25</v>
      </c>
      <c r="O28" s="38">
        <v>32756.69</v>
      </c>
      <c r="P28" s="38">
        <v>117243.31</v>
      </c>
      <c r="Q28" s="39"/>
    </row>
    <row r="29" spans="1:19" ht="49.2" customHeight="1" thickBot="1" x14ac:dyDescent="0.5">
      <c r="A29" s="42"/>
      <c r="B29" s="44" t="s">
        <v>47</v>
      </c>
      <c r="C29" s="45"/>
      <c r="D29" s="45"/>
      <c r="E29" s="46"/>
      <c r="F29" s="47"/>
      <c r="G29" s="48">
        <f>SUM(G20:G28)</f>
        <v>1715000</v>
      </c>
      <c r="H29" s="48">
        <f t="shared" ref="H29:P29" si="4">SUM(H20:H28)</f>
        <v>44205.175000000003</v>
      </c>
      <c r="I29" s="48">
        <f t="shared" si="4"/>
        <v>36567.399999999994</v>
      </c>
      <c r="J29" s="48">
        <f t="shared" si="4"/>
        <v>1634227.425</v>
      </c>
      <c r="K29" s="48">
        <f t="shared" si="4"/>
        <v>306049.42</v>
      </c>
      <c r="L29" s="48">
        <f t="shared" si="4"/>
        <v>0</v>
      </c>
      <c r="M29" s="48">
        <f t="shared" si="4"/>
        <v>0</v>
      </c>
      <c r="N29" s="48">
        <f t="shared" si="4"/>
        <v>225</v>
      </c>
      <c r="O29" s="48">
        <f t="shared" si="4"/>
        <v>387046.995</v>
      </c>
      <c r="P29" s="48">
        <f t="shared" si="4"/>
        <v>1327953.0049999999</v>
      </c>
      <c r="Q29" s="39"/>
    </row>
    <row r="30" spans="1:19" ht="37.200000000000003" customHeight="1" thickBot="1" x14ac:dyDescent="0.5">
      <c r="A30" s="49"/>
      <c r="B30" s="50"/>
      <c r="C30" s="51"/>
      <c r="D30" s="51"/>
      <c r="E30" s="51"/>
      <c r="F30" s="51"/>
      <c r="G30" s="52"/>
      <c r="H30" s="53"/>
      <c r="I30" s="53"/>
      <c r="J30" s="53"/>
      <c r="K30" s="53"/>
      <c r="L30" s="53"/>
      <c r="M30" s="53"/>
      <c r="N30" s="53"/>
      <c r="O30" s="53"/>
      <c r="P30" s="54"/>
      <c r="Q30" s="55"/>
    </row>
    <row r="31" spans="1:19" ht="48.6" customHeight="1" thickBot="1" x14ac:dyDescent="0.5">
      <c r="A31" s="56"/>
      <c r="B31" s="57"/>
      <c r="C31" s="58" t="s">
        <v>48</v>
      </c>
      <c r="D31" s="59"/>
      <c r="E31" s="59"/>
      <c r="F31" s="59"/>
      <c r="G31" s="60"/>
      <c r="H31" s="61"/>
      <c r="I31" s="61"/>
      <c r="J31" s="61"/>
      <c r="K31" s="61"/>
      <c r="L31" s="61"/>
      <c r="M31" s="61"/>
      <c r="N31" s="61"/>
      <c r="O31" s="61"/>
      <c r="P31" s="61"/>
      <c r="Q31" s="39"/>
    </row>
    <row r="32" spans="1:19" ht="37.5" customHeight="1" thickBot="1" x14ac:dyDescent="0.5">
      <c r="A32" s="33">
        <v>10</v>
      </c>
      <c r="B32" s="34" t="s">
        <v>25</v>
      </c>
      <c r="C32" s="35" t="s">
        <v>30</v>
      </c>
      <c r="D32" s="36" t="s">
        <v>49</v>
      </c>
      <c r="E32" s="36" t="s">
        <v>50</v>
      </c>
      <c r="F32" s="36" t="s">
        <v>29</v>
      </c>
      <c r="G32" s="37">
        <v>40000</v>
      </c>
      <c r="H32" s="38">
        <f t="shared" ref="H32:H53" si="5">+G32*2.87%</f>
        <v>1148</v>
      </c>
      <c r="I32" s="38">
        <f t="shared" ref="I32:I53" si="6">+G32*3.04%</f>
        <v>1216</v>
      </c>
      <c r="J32" s="38">
        <f t="shared" ref="J32:J53" si="7">G32-H32-I32</f>
        <v>37636</v>
      </c>
      <c r="K32" s="38">
        <v>442.85</v>
      </c>
      <c r="L32" s="38"/>
      <c r="M32" s="38"/>
      <c r="N32" s="38">
        <v>25</v>
      </c>
      <c r="O32" s="38">
        <f>H32+I32+K32+N32</f>
        <v>2831.85</v>
      </c>
      <c r="P32" s="38">
        <f>G32-O32</f>
        <v>37168.15</v>
      </c>
      <c r="Q32" s="39"/>
    </row>
    <row r="33" spans="1:17" ht="37.5" customHeight="1" thickBot="1" x14ac:dyDescent="0.5">
      <c r="A33" s="33">
        <v>11</v>
      </c>
      <c r="B33" s="34" t="s">
        <v>51</v>
      </c>
      <c r="C33" s="35" t="s">
        <v>26</v>
      </c>
      <c r="D33" s="36" t="s">
        <v>52</v>
      </c>
      <c r="E33" s="36" t="s">
        <v>53</v>
      </c>
      <c r="F33" s="36" t="s">
        <v>29</v>
      </c>
      <c r="G33" s="37">
        <v>30000</v>
      </c>
      <c r="H33" s="38">
        <f t="shared" si="5"/>
        <v>861</v>
      </c>
      <c r="I33" s="38">
        <f t="shared" si="6"/>
        <v>912</v>
      </c>
      <c r="J33" s="38">
        <f t="shared" si="7"/>
        <v>28227</v>
      </c>
      <c r="K33" s="38">
        <v>0</v>
      </c>
      <c r="L33" s="38"/>
      <c r="M33" s="38"/>
      <c r="N33" s="38">
        <v>25</v>
      </c>
      <c r="O33" s="38">
        <f t="shared" ref="O33:O53" si="8">H33+I33+K33+N33</f>
        <v>1798</v>
      </c>
      <c r="P33" s="38">
        <f t="shared" ref="P33:P53" si="9">G33-O33</f>
        <v>28202</v>
      </c>
      <c r="Q33" s="39"/>
    </row>
    <row r="34" spans="1:17" ht="37.5" customHeight="1" thickBot="1" x14ac:dyDescent="0.5">
      <c r="A34" s="33">
        <v>12</v>
      </c>
      <c r="B34" s="34" t="s">
        <v>51</v>
      </c>
      <c r="C34" s="35" t="s">
        <v>26</v>
      </c>
      <c r="D34" s="36" t="s">
        <v>54</v>
      </c>
      <c r="E34" s="36" t="s">
        <v>55</v>
      </c>
      <c r="F34" s="36" t="s">
        <v>29</v>
      </c>
      <c r="G34" s="37">
        <v>40000</v>
      </c>
      <c r="H34" s="38">
        <f t="shared" si="5"/>
        <v>1148</v>
      </c>
      <c r="I34" s="38">
        <f t="shared" si="6"/>
        <v>1216</v>
      </c>
      <c r="J34" s="38">
        <f t="shared" si="7"/>
        <v>37636</v>
      </c>
      <c r="K34" s="38">
        <v>442.85</v>
      </c>
      <c r="L34" s="38"/>
      <c r="M34" s="38"/>
      <c r="N34" s="38">
        <v>25</v>
      </c>
      <c r="O34" s="38">
        <f t="shared" si="8"/>
        <v>2831.85</v>
      </c>
      <c r="P34" s="38">
        <f t="shared" si="9"/>
        <v>37168.15</v>
      </c>
      <c r="Q34" s="39"/>
    </row>
    <row r="35" spans="1:17" ht="37.5" customHeight="1" thickBot="1" x14ac:dyDescent="0.5">
      <c r="A35" s="33">
        <v>13</v>
      </c>
      <c r="B35" s="34">
        <v>43901</v>
      </c>
      <c r="C35" s="35" t="s">
        <v>30</v>
      </c>
      <c r="D35" s="62" t="s">
        <v>56</v>
      </c>
      <c r="E35" s="36" t="s">
        <v>57</v>
      </c>
      <c r="F35" s="36" t="s">
        <v>29</v>
      </c>
      <c r="G35" s="37">
        <v>40000</v>
      </c>
      <c r="H35" s="38">
        <f t="shared" si="5"/>
        <v>1148</v>
      </c>
      <c r="I35" s="37">
        <f t="shared" si="6"/>
        <v>1216</v>
      </c>
      <c r="J35" s="37">
        <f t="shared" si="7"/>
        <v>37636</v>
      </c>
      <c r="K35" s="63">
        <v>442.85</v>
      </c>
      <c r="L35" s="63"/>
      <c r="M35" s="63"/>
      <c r="N35" s="38">
        <v>25</v>
      </c>
      <c r="O35" s="38">
        <f t="shared" si="8"/>
        <v>2831.85</v>
      </c>
      <c r="P35" s="38">
        <f t="shared" si="9"/>
        <v>37168.15</v>
      </c>
      <c r="Q35" s="64"/>
    </row>
    <row r="36" spans="1:17" ht="37.5" customHeight="1" thickBot="1" x14ac:dyDescent="0.5">
      <c r="A36" s="33">
        <v>14</v>
      </c>
      <c r="B36" s="34">
        <v>43901</v>
      </c>
      <c r="C36" s="35" t="s">
        <v>26</v>
      </c>
      <c r="D36" s="62" t="s">
        <v>58</v>
      </c>
      <c r="E36" s="36" t="s">
        <v>59</v>
      </c>
      <c r="F36" s="36" t="s">
        <v>29</v>
      </c>
      <c r="G36" s="37">
        <v>60000</v>
      </c>
      <c r="H36" s="38">
        <f t="shared" si="5"/>
        <v>1722</v>
      </c>
      <c r="I36" s="37">
        <f t="shared" si="6"/>
        <v>1824</v>
      </c>
      <c r="J36" s="37">
        <f t="shared" si="7"/>
        <v>56454</v>
      </c>
      <c r="K36" s="63">
        <v>3486.65</v>
      </c>
      <c r="L36" s="63"/>
      <c r="M36" s="63"/>
      <c r="N36" s="38">
        <v>25</v>
      </c>
      <c r="O36" s="38">
        <f t="shared" si="8"/>
        <v>7057.65</v>
      </c>
      <c r="P36" s="38">
        <f t="shared" si="9"/>
        <v>52942.35</v>
      </c>
      <c r="Q36" s="64"/>
    </row>
    <row r="37" spans="1:17" ht="37.5" customHeight="1" thickBot="1" x14ac:dyDescent="0.5">
      <c r="A37" s="33">
        <v>15</v>
      </c>
      <c r="B37" s="34" t="s">
        <v>60</v>
      </c>
      <c r="C37" s="35" t="s">
        <v>26</v>
      </c>
      <c r="D37" s="62" t="s">
        <v>61</v>
      </c>
      <c r="E37" s="62" t="s">
        <v>62</v>
      </c>
      <c r="F37" s="62" t="s">
        <v>29</v>
      </c>
      <c r="G37" s="37">
        <v>30000</v>
      </c>
      <c r="H37" s="38">
        <f t="shared" si="5"/>
        <v>861</v>
      </c>
      <c r="I37" s="37">
        <f t="shared" si="6"/>
        <v>912</v>
      </c>
      <c r="J37" s="37">
        <f t="shared" si="7"/>
        <v>28227</v>
      </c>
      <c r="K37" s="63">
        <v>0</v>
      </c>
      <c r="L37" s="63"/>
      <c r="M37" s="63"/>
      <c r="N37" s="38">
        <v>25</v>
      </c>
      <c r="O37" s="38">
        <f t="shared" si="8"/>
        <v>1798</v>
      </c>
      <c r="P37" s="38">
        <f t="shared" si="9"/>
        <v>28202</v>
      </c>
      <c r="Q37" s="64"/>
    </row>
    <row r="38" spans="1:17" ht="37.5" customHeight="1" thickBot="1" x14ac:dyDescent="0.5">
      <c r="A38" s="33">
        <v>16</v>
      </c>
      <c r="B38" s="43">
        <v>44204</v>
      </c>
      <c r="C38" s="35" t="s">
        <v>26</v>
      </c>
      <c r="D38" s="62" t="s">
        <v>63</v>
      </c>
      <c r="E38" s="62" t="s">
        <v>62</v>
      </c>
      <c r="F38" s="62" t="s">
        <v>29</v>
      </c>
      <c r="G38" s="37">
        <v>30000</v>
      </c>
      <c r="H38" s="38">
        <f t="shared" si="5"/>
        <v>861</v>
      </c>
      <c r="I38" s="37">
        <f t="shared" si="6"/>
        <v>912</v>
      </c>
      <c r="J38" s="37">
        <f t="shared" si="7"/>
        <v>28227</v>
      </c>
      <c r="K38" s="63">
        <v>0</v>
      </c>
      <c r="L38" s="38"/>
      <c r="M38" s="38"/>
      <c r="N38" s="38">
        <v>25</v>
      </c>
      <c r="O38" s="38">
        <f t="shared" si="8"/>
        <v>1798</v>
      </c>
      <c r="P38" s="38">
        <f t="shared" si="9"/>
        <v>28202</v>
      </c>
      <c r="Q38" s="39"/>
    </row>
    <row r="39" spans="1:17" ht="37.5" customHeight="1" thickBot="1" x14ac:dyDescent="0.5">
      <c r="A39" s="33">
        <v>17</v>
      </c>
      <c r="B39" s="43">
        <v>44205</v>
      </c>
      <c r="C39" s="35" t="s">
        <v>26</v>
      </c>
      <c r="D39" s="62" t="s">
        <v>64</v>
      </c>
      <c r="E39" s="62" t="s">
        <v>65</v>
      </c>
      <c r="F39" s="62" t="s">
        <v>29</v>
      </c>
      <c r="G39" s="37">
        <v>40000</v>
      </c>
      <c r="H39" s="38">
        <f t="shared" si="5"/>
        <v>1148</v>
      </c>
      <c r="I39" s="37">
        <f t="shared" si="6"/>
        <v>1216</v>
      </c>
      <c r="J39" s="37">
        <f t="shared" si="7"/>
        <v>37636</v>
      </c>
      <c r="K39" s="63">
        <v>442.85</v>
      </c>
      <c r="L39" s="38"/>
      <c r="M39" s="38"/>
      <c r="N39" s="38">
        <v>25</v>
      </c>
      <c r="O39" s="38">
        <f t="shared" si="8"/>
        <v>2831.85</v>
      </c>
      <c r="P39" s="38">
        <f t="shared" si="9"/>
        <v>37168.15</v>
      </c>
      <c r="Q39" s="39"/>
    </row>
    <row r="40" spans="1:17" ht="37.5" customHeight="1" thickBot="1" x14ac:dyDescent="0.5">
      <c r="A40" s="33">
        <v>18</v>
      </c>
      <c r="B40" s="43">
        <v>44205</v>
      </c>
      <c r="C40" s="35" t="s">
        <v>30</v>
      </c>
      <c r="D40" s="62" t="s">
        <v>66</v>
      </c>
      <c r="E40" s="62" t="s">
        <v>67</v>
      </c>
      <c r="F40" s="62" t="s">
        <v>29</v>
      </c>
      <c r="G40" s="37">
        <v>30000</v>
      </c>
      <c r="H40" s="38">
        <f t="shared" si="5"/>
        <v>861</v>
      </c>
      <c r="I40" s="37">
        <f t="shared" si="6"/>
        <v>912</v>
      </c>
      <c r="J40" s="37">
        <f t="shared" si="7"/>
        <v>28227</v>
      </c>
      <c r="K40" s="63">
        <v>0</v>
      </c>
      <c r="L40" s="38"/>
      <c r="M40" s="38"/>
      <c r="N40" s="38">
        <v>25</v>
      </c>
      <c r="O40" s="38">
        <f t="shared" si="8"/>
        <v>1798</v>
      </c>
      <c r="P40" s="38">
        <f t="shared" si="9"/>
        <v>28202</v>
      </c>
      <c r="Q40" s="39"/>
    </row>
    <row r="41" spans="1:17" ht="37.5" customHeight="1" thickBot="1" x14ac:dyDescent="0.5">
      <c r="A41" s="33">
        <v>19</v>
      </c>
      <c r="B41" s="43" t="s">
        <v>68</v>
      </c>
      <c r="C41" s="35" t="s">
        <v>26</v>
      </c>
      <c r="D41" s="62" t="s">
        <v>69</v>
      </c>
      <c r="E41" s="62" t="s">
        <v>70</v>
      </c>
      <c r="F41" s="62" t="s">
        <v>29</v>
      </c>
      <c r="G41" s="37">
        <v>30000</v>
      </c>
      <c r="H41" s="38">
        <f t="shared" si="5"/>
        <v>861</v>
      </c>
      <c r="I41" s="37">
        <f t="shared" si="6"/>
        <v>912</v>
      </c>
      <c r="J41" s="37">
        <f t="shared" si="7"/>
        <v>28227</v>
      </c>
      <c r="K41" s="63">
        <v>0</v>
      </c>
      <c r="L41" s="38"/>
      <c r="M41" s="38"/>
      <c r="N41" s="38">
        <v>25</v>
      </c>
      <c r="O41" s="38">
        <f t="shared" si="8"/>
        <v>1798</v>
      </c>
      <c r="P41" s="38">
        <f t="shared" si="9"/>
        <v>28202</v>
      </c>
      <c r="Q41" s="39"/>
    </row>
    <row r="42" spans="1:17" ht="37.5" customHeight="1" thickBot="1" x14ac:dyDescent="0.5">
      <c r="A42" s="33">
        <v>20</v>
      </c>
      <c r="B42" s="43">
        <v>44206</v>
      </c>
      <c r="C42" s="35" t="s">
        <v>26</v>
      </c>
      <c r="D42" s="62" t="s">
        <v>71</v>
      </c>
      <c r="E42" s="62" t="s">
        <v>72</v>
      </c>
      <c r="F42" s="62" t="s">
        <v>29</v>
      </c>
      <c r="G42" s="37">
        <v>25000</v>
      </c>
      <c r="H42" s="38">
        <f t="shared" si="5"/>
        <v>717.5</v>
      </c>
      <c r="I42" s="37">
        <f t="shared" si="6"/>
        <v>760</v>
      </c>
      <c r="J42" s="37">
        <f t="shared" si="7"/>
        <v>23522.5</v>
      </c>
      <c r="K42" s="63">
        <v>0</v>
      </c>
      <c r="L42" s="38"/>
      <c r="M42" s="38"/>
      <c r="N42" s="38">
        <v>25</v>
      </c>
      <c r="O42" s="38">
        <f t="shared" si="8"/>
        <v>1502.5</v>
      </c>
      <c r="P42" s="38">
        <f t="shared" si="9"/>
        <v>23497.5</v>
      </c>
      <c r="Q42" s="39"/>
    </row>
    <row r="43" spans="1:17" ht="37.5" customHeight="1" thickBot="1" x14ac:dyDescent="0.5">
      <c r="A43" s="33">
        <v>21</v>
      </c>
      <c r="B43" s="43">
        <v>44206</v>
      </c>
      <c r="C43" s="35" t="s">
        <v>26</v>
      </c>
      <c r="D43" s="62" t="s">
        <v>73</v>
      </c>
      <c r="E43" s="62" t="s">
        <v>72</v>
      </c>
      <c r="F43" s="62" t="s">
        <v>29</v>
      </c>
      <c r="G43" s="37">
        <v>25000</v>
      </c>
      <c r="H43" s="38">
        <f t="shared" si="5"/>
        <v>717.5</v>
      </c>
      <c r="I43" s="37">
        <f t="shared" si="6"/>
        <v>760</v>
      </c>
      <c r="J43" s="37">
        <f t="shared" si="7"/>
        <v>23522.5</v>
      </c>
      <c r="K43" s="63">
        <v>0</v>
      </c>
      <c r="L43" s="38"/>
      <c r="M43" s="38"/>
      <c r="N43" s="38">
        <v>25</v>
      </c>
      <c r="O43" s="38">
        <f t="shared" si="8"/>
        <v>1502.5</v>
      </c>
      <c r="P43" s="38">
        <f t="shared" si="9"/>
        <v>23497.5</v>
      </c>
      <c r="Q43" s="39"/>
    </row>
    <row r="44" spans="1:17" ht="37.5" customHeight="1" thickBot="1" x14ac:dyDescent="0.5">
      <c r="A44" s="33">
        <v>22</v>
      </c>
      <c r="B44" s="43">
        <v>44206</v>
      </c>
      <c r="C44" s="35" t="s">
        <v>26</v>
      </c>
      <c r="D44" s="62" t="s">
        <v>74</v>
      </c>
      <c r="E44" s="62" t="s">
        <v>75</v>
      </c>
      <c r="F44" s="62" t="s">
        <v>29</v>
      </c>
      <c r="G44" s="37">
        <v>30000</v>
      </c>
      <c r="H44" s="38">
        <f t="shared" si="5"/>
        <v>861</v>
      </c>
      <c r="I44" s="37">
        <f t="shared" si="6"/>
        <v>912</v>
      </c>
      <c r="J44" s="37">
        <f t="shared" si="7"/>
        <v>28227</v>
      </c>
      <c r="K44" s="63">
        <v>0</v>
      </c>
      <c r="L44" s="38"/>
      <c r="M44" s="38"/>
      <c r="N44" s="38">
        <v>25</v>
      </c>
      <c r="O44" s="38">
        <f t="shared" si="8"/>
        <v>1798</v>
      </c>
      <c r="P44" s="38">
        <f t="shared" si="9"/>
        <v>28202</v>
      </c>
      <c r="Q44" s="39"/>
    </row>
    <row r="45" spans="1:17" ht="37.5" customHeight="1" thickBot="1" x14ac:dyDescent="0.5">
      <c r="A45" s="33">
        <v>23</v>
      </c>
      <c r="B45" s="43">
        <v>44206</v>
      </c>
      <c r="C45" s="35" t="s">
        <v>30</v>
      </c>
      <c r="D45" s="62" t="s">
        <v>76</v>
      </c>
      <c r="E45" s="62" t="s">
        <v>67</v>
      </c>
      <c r="F45" s="62" t="s">
        <v>29</v>
      </c>
      <c r="G45" s="37">
        <v>27000</v>
      </c>
      <c r="H45" s="38">
        <f t="shared" si="5"/>
        <v>774.9</v>
      </c>
      <c r="I45" s="37">
        <f t="shared" si="6"/>
        <v>820.8</v>
      </c>
      <c r="J45" s="37">
        <f t="shared" si="7"/>
        <v>25404.3</v>
      </c>
      <c r="K45" s="63">
        <v>0</v>
      </c>
      <c r="L45" s="38"/>
      <c r="M45" s="38"/>
      <c r="N45" s="38">
        <v>25</v>
      </c>
      <c r="O45" s="38">
        <f t="shared" si="8"/>
        <v>1620.6999999999998</v>
      </c>
      <c r="P45" s="38">
        <f t="shared" si="9"/>
        <v>25379.3</v>
      </c>
      <c r="Q45" s="39"/>
    </row>
    <row r="46" spans="1:17" ht="37.5" customHeight="1" thickBot="1" x14ac:dyDescent="0.5">
      <c r="A46" s="33">
        <v>24</v>
      </c>
      <c r="B46" s="43">
        <v>44206</v>
      </c>
      <c r="C46" s="35" t="s">
        <v>26</v>
      </c>
      <c r="D46" s="62" t="s">
        <v>77</v>
      </c>
      <c r="E46" s="62" t="s">
        <v>78</v>
      </c>
      <c r="F46" s="62" t="s">
        <v>29</v>
      </c>
      <c r="G46" s="37">
        <v>30000</v>
      </c>
      <c r="H46" s="38">
        <f t="shared" si="5"/>
        <v>861</v>
      </c>
      <c r="I46" s="37">
        <f t="shared" si="6"/>
        <v>912</v>
      </c>
      <c r="J46" s="37">
        <f t="shared" si="7"/>
        <v>28227</v>
      </c>
      <c r="K46" s="63">
        <v>0</v>
      </c>
      <c r="L46" s="38"/>
      <c r="M46" s="38"/>
      <c r="N46" s="38">
        <v>25</v>
      </c>
      <c r="O46" s="38">
        <f t="shared" si="8"/>
        <v>1798</v>
      </c>
      <c r="P46" s="38">
        <f t="shared" si="9"/>
        <v>28202</v>
      </c>
      <c r="Q46" s="39"/>
    </row>
    <row r="47" spans="1:17" ht="37.5" customHeight="1" thickBot="1" x14ac:dyDescent="0.5">
      <c r="A47" s="33">
        <v>25</v>
      </c>
      <c r="B47" s="43">
        <v>44206</v>
      </c>
      <c r="C47" s="35" t="s">
        <v>30</v>
      </c>
      <c r="D47" s="62" t="s">
        <v>79</v>
      </c>
      <c r="E47" s="62" t="s">
        <v>67</v>
      </c>
      <c r="F47" s="62" t="s">
        <v>29</v>
      </c>
      <c r="G47" s="37">
        <v>27000</v>
      </c>
      <c r="H47" s="38">
        <f t="shared" si="5"/>
        <v>774.9</v>
      </c>
      <c r="I47" s="37">
        <f t="shared" si="6"/>
        <v>820.8</v>
      </c>
      <c r="J47" s="37">
        <f t="shared" si="7"/>
        <v>25404.3</v>
      </c>
      <c r="K47" s="63">
        <v>0</v>
      </c>
      <c r="L47" s="38"/>
      <c r="M47" s="38"/>
      <c r="N47" s="38">
        <v>25</v>
      </c>
      <c r="O47" s="38">
        <f t="shared" si="8"/>
        <v>1620.6999999999998</v>
      </c>
      <c r="P47" s="38">
        <f t="shared" si="9"/>
        <v>25379.3</v>
      </c>
      <c r="Q47" s="39"/>
    </row>
    <row r="48" spans="1:17" ht="37.5" customHeight="1" thickBot="1" x14ac:dyDescent="0.5">
      <c r="A48" s="33">
        <v>26</v>
      </c>
      <c r="B48" s="43">
        <v>44206</v>
      </c>
      <c r="C48" s="35" t="s">
        <v>30</v>
      </c>
      <c r="D48" s="62" t="s">
        <v>80</v>
      </c>
      <c r="E48" s="62" t="s">
        <v>67</v>
      </c>
      <c r="F48" s="62" t="s">
        <v>29</v>
      </c>
      <c r="G48" s="37">
        <v>27000</v>
      </c>
      <c r="H48" s="38">
        <f t="shared" si="5"/>
        <v>774.9</v>
      </c>
      <c r="I48" s="37">
        <f t="shared" si="6"/>
        <v>820.8</v>
      </c>
      <c r="J48" s="37">
        <f t="shared" si="7"/>
        <v>25404.3</v>
      </c>
      <c r="K48" s="63">
        <v>0</v>
      </c>
      <c r="L48" s="38"/>
      <c r="M48" s="38"/>
      <c r="N48" s="38">
        <v>25</v>
      </c>
      <c r="O48" s="38">
        <f t="shared" si="8"/>
        <v>1620.6999999999998</v>
      </c>
      <c r="P48" s="38">
        <f t="shared" si="9"/>
        <v>25379.3</v>
      </c>
      <c r="Q48" s="39"/>
    </row>
    <row r="49" spans="1:18" ht="37.5" customHeight="1" thickBot="1" x14ac:dyDescent="0.5">
      <c r="A49" s="33">
        <v>27</v>
      </c>
      <c r="B49" s="43" t="s">
        <v>81</v>
      </c>
      <c r="C49" s="35" t="s">
        <v>26</v>
      </c>
      <c r="D49" s="62" t="s">
        <v>82</v>
      </c>
      <c r="E49" s="62" t="s">
        <v>70</v>
      </c>
      <c r="F49" s="62" t="s">
        <v>29</v>
      </c>
      <c r="G49" s="37">
        <v>30000</v>
      </c>
      <c r="H49" s="38">
        <f t="shared" si="5"/>
        <v>861</v>
      </c>
      <c r="I49" s="37">
        <f t="shared" si="6"/>
        <v>912</v>
      </c>
      <c r="J49" s="37">
        <f t="shared" si="7"/>
        <v>28227</v>
      </c>
      <c r="K49" s="63">
        <v>0</v>
      </c>
      <c r="L49" s="38"/>
      <c r="M49" s="38"/>
      <c r="N49" s="38">
        <v>25</v>
      </c>
      <c r="O49" s="38">
        <f t="shared" si="8"/>
        <v>1798</v>
      </c>
      <c r="P49" s="38">
        <f t="shared" si="9"/>
        <v>28202</v>
      </c>
      <c r="Q49" s="39"/>
    </row>
    <row r="50" spans="1:18" ht="37.5" customHeight="1" thickBot="1" x14ac:dyDescent="0.5">
      <c r="A50" s="33">
        <v>28</v>
      </c>
      <c r="B50" s="43" t="s">
        <v>81</v>
      </c>
      <c r="C50" s="35" t="s">
        <v>26</v>
      </c>
      <c r="D50" s="62" t="s">
        <v>83</v>
      </c>
      <c r="E50" s="62" t="s">
        <v>70</v>
      </c>
      <c r="F50" s="62" t="s">
        <v>29</v>
      </c>
      <c r="G50" s="37">
        <v>30000</v>
      </c>
      <c r="H50" s="38">
        <f t="shared" si="5"/>
        <v>861</v>
      </c>
      <c r="I50" s="37">
        <f t="shared" si="6"/>
        <v>912</v>
      </c>
      <c r="J50" s="37">
        <f t="shared" si="7"/>
        <v>28227</v>
      </c>
      <c r="K50" s="63">
        <v>0</v>
      </c>
      <c r="L50" s="38"/>
      <c r="M50" s="38"/>
      <c r="N50" s="38">
        <v>25</v>
      </c>
      <c r="O50" s="38">
        <f t="shared" si="8"/>
        <v>1798</v>
      </c>
      <c r="P50" s="38">
        <f t="shared" si="9"/>
        <v>28202</v>
      </c>
      <c r="Q50" s="39"/>
    </row>
    <row r="51" spans="1:18" ht="37.5" customHeight="1" thickBot="1" x14ac:dyDescent="0.5">
      <c r="A51" s="33">
        <v>29</v>
      </c>
      <c r="B51" s="43" t="s">
        <v>81</v>
      </c>
      <c r="C51" s="35" t="s">
        <v>26</v>
      </c>
      <c r="D51" s="62" t="s">
        <v>84</v>
      </c>
      <c r="E51" s="62" t="s">
        <v>85</v>
      </c>
      <c r="F51" s="62" t="s">
        <v>29</v>
      </c>
      <c r="G51" s="37">
        <v>40000</v>
      </c>
      <c r="H51" s="38">
        <f t="shared" si="5"/>
        <v>1148</v>
      </c>
      <c r="I51" s="37">
        <f t="shared" si="6"/>
        <v>1216</v>
      </c>
      <c r="J51" s="37">
        <f t="shared" si="7"/>
        <v>37636</v>
      </c>
      <c r="K51" s="63">
        <v>442.65</v>
      </c>
      <c r="L51" s="38"/>
      <c r="M51" s="38"/>
      <c r="N51" s="38">
        <v>25</v>
      </c>
      <c r="O51" s="38">
        <f t="shared" si="8"/>
        <v>2831.65</v>
      </c>
      <c r="P51" s="38">
        <f t="shared" si="9"/>
        <v>37168.35</v>
      </c>
      <c r="Q51" s="39"/>
    </row>
    <row r="52" spans="1:18" ht="37.5" customHeight="1" thickBot="1" x14ac:dyDescent="0.5">
      <c r="A52" s="33">
        <v>30</v>
      </c>
      <c r="B52" s="43">
        <v>44872</v>
      </c>
      <c r="C52" s="35" t="s">
        <v>26</v>
      </c>
      <c r="D52" s="62" t="s">
        <v>86</v>
      </c>
      <c r="E52" s="62" t="s">
        <v>67</v>
      </c>
      <c r="F52" s="62" t="s">
        <v>29</v>
      </c>
      <c r="G52" s="37">
        <v>27000</v>
      </c>
      <c r="H52" s="38">
        <f t="shared" si="5"/>
        <v>774.9</v>
      </c>
      <c r="I52" s="37">
        <f t="shared" si="6"/>
        <v>820.8</v>
      </c>
      <c r="J52" s="37">
        <f t="shared" si="7"/>
        <v>25404.3</v>
      </c>
      <c r="K52" s="63">
        <v>0</v>
      </c>
      <c r="L52" s="38"/>
      <c r="M52" s="38"/>
      <c r="N52" s="38">
        <v>25</v>
      </c>
      <c r="O52" s="38">
        <f t="shared" si="8"/>
        <v>1620.6999999999998</v>
      </c>
      <c r="P52" s="38">
        <f t="shared" si="9"/>
        <v>25379.3</v>
      </c>
      <c r="Q52" s="39"/>
    </row>
    <row r="53" spans="1:18" ht="37.5" customHeight="1" thickBot="1" x14ac:dyDescent="0.5">
      <c r="A53" s="33">
        <v>31</v>
      </c>
      <c r="B53" s="43">
        <v>44565</v>
      </c>
      <c r="C53" s="35" t="s">
        <v>26</v>
      </c>
      <c r="D53" s="62" t="s">
        <v>87</v>
      </c>
      <c r="E53" s="62" t="s">
        <v>70</v>
      </c>
      <c r="F53" s="62" t="s">
        <v>29</v>
      </c>
      <c r="G53" s="37">
        <v>25000</v>
      </c>
      <c r="H53" s="38">
        <f t="shared" si="5"/>
        <v>717.5</v>
      </c>
      <c r="I53" s="37">
        <f t="shared" si="6"/>
        <v>760</v>
      </c>
      <c r="J53" s="37">
        <f t="shared" si="7"/>
        <v>23522.5</v>
      </c>
      <c r="K53" s="63">
        <v>0</v>
      </c>
      <c r="L53" s="38"/>
      <c r="M53" s="38"/>
      <c r="N53" s="38">
        <v>25</v>
      </c>
      <c r="O53" s="38">
        <f t="shared" si="8"/>
        <v>1502.5</v>
      </c>
      <c r="P53" s="38">
        <f t="shared" si="9"/>
        <v>23497.5</v>
      </c>
      <c r="Q53" s="39"/>
    </row>
    <row r="54" spans="1:18" ht="49.2" customHeight="1" thickBot="1" x14ac:dyDescent="0.5">
      <c r="A54" s="65"/>
      <c r="B54" s="44" t="s">
        <v>47</v>
      </c>
      <c r="C54" s="45" t="s">
        <v>88</v>
      </c>
      <c r="D54" s="45"/>
      <c r="E54" s="46"/>
      <c r="F54" s="66"/>
      <c r="G54" s="67">
        <f>SUM(G32:G53)</f>
        <v>713000</v>
      </c>
      <c r="H54" s="67">
        <f>SUM(H32:H53)</f>
        <v>20463.099999999999</v>
      </c>
      <c r="I54" s="67">
        <f>SUM(I32:I53)</f>
        <v>21675.199999999997</v>
      </c>
      <c r="J54" s="67">
        <f>SUM(J32:J53)</f>
        <v>670861.70000000007</v>
      </c>
      <c r="K54" s="67">
        <f>SUM(K32:K53)</f>
        <v>5700.7000000000007</v>
      </c>
      <c r="L54" s="67">
        <f t="shared" ref="L54:P54" si="10">SUM(L32:L53)</f>
        <v>0</v>
      </c>
      <c r="M54" s="67">
        <f t="shared" si="10"/>
        <v>0</v>
      </c>
      <c r="N54" s="67">
        <f>SUM(N32:N53)</f>
        <v>550</v>
      </c>
      <c r="O54" s="67">
        <f t="shared" si="10"/>
        <v>48388.999999999993</v>
      </c>
      <c r="P54" s="67">
        <f t="shared" si="10"/>
        <v>664611</v>
      </c>
      <c r="Q54" s="39"/>
    </row>
    <row r="55" spans="1:18" ht="37.5" customHeight="1" x14ac:dyDescent="0.25">
      <c r="A55" s="68"/>
      <c r="B55" s="69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68"/>
      <c r="Q55" s="39"/>
    </row>
    <row r="56" spans="1:18" ht="37.5" customHeight="1" thickBot="1" x14ac:dyDescent="0.3">
      <c r="A56" s="71"/>
      <c r="B56" s="72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1"/>
      <c r="Q56" s="39"/>
    </row>
    <row r="57" spans="1:18" ht="49.95" customHeight="1" thickBot="1" x14ac:dyDescent="0.5">
      <c r="A57" s="65"/>
      <c r="B57" s="44" t="s">
        <v>89</v>
      </c>
      <c r="C57" s="45"/>
      <c r="D57" s="45"/>
      <c r="E57" s="46"/>
      <c r="F57" s="74"/>
      <c r="G57" s="67">
        <f>G54+G29</f>
        <v>2428000</v>
      </c>
      <c r="H57" s="67">
        <f>H54+H29</f>
        <v>64668.275000000001</v>
      </c>
      <c r="I57" s="67">
        <f t="shared" ref="I57:O57" si="11">I54+I29</f>
        <v>58242.599999999991</v>
      </c>
      <c r="J57" s="67">
        <f t="shared" si="11"/>
        <v>2305089.125</v>
      </c>
      <c r="K57" s="67">
        <f t="shared" si="11"/>
        <v>311750.12</v>
      </c>
      <c r="L57" s="67">
        <f t="shared" si="11"/>
        <v>0</v>
      </c>
      <c r="M57" s="67">
        <f t="shared" si="11"/>
        <v>0</v>
      </c>
      <c r="N57" s="67">
        <f t="shared" si="11"/>
        <v>775</v>
      </c>
      <c r="O57" s="67">
        <f t="shared" si="11"/>
        <v>435435.995</v>
      </c>
      <c r="P57" s="67">
        <f>P54+P29</f>
        <v>1992564.0049999999</v>
      </c>
      <c r="Q57" s="39"/>
    </row>
    <row r="58" spans="1:18" ht="37.5" customHeight="1" x14ac:dyDescent="0.35">
      <c r="C58" s="3"/>
      <c r="D58" s="75"/>
      <c r="E58" s="3"/>
      <c r="F58" s="3"/>
      <c r="G58" s="3"/>
      <c r="H58" s="3"/>
      <c r="I58" s="3"/>
      <c r="J58" s="3"/>
      <c r="K58" s="3"/>
      <c r="L58" s="3"/>
      <c r="M58" s="3"/>
      <c r="N58" s="76"/>
      <c r="O58" s="3"/>
      <c r="P58" s="3"/>
      <c r="Q58" s="55"/>
    </row>
    <row r="59" spans="1:18" ht="37.5" customHeight="1" x14ac:dyDescent="0.4">
      <c r="C59" s="3"/>
      <c r="D59" s="13"/>
      <c r="E59" s="13"/>
      <c r="F59" s="13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55"/>
    </row>
    <row r="60" spans="1:18" ht="37.5" customHeight="1" x14ac:dyDescent="0.5">
      <c r="C60" s="3"/>
      <c r="D60" s="3"/>
      <c r="E60" s="3"/>
      <c r="F60" s="3"/>
      <c r="G60" s="9"/>
      <c r="H60" s="10"/>
      <c r="I60" s="3"/>
      <c r="J60" s="3"/>
      <c r="K60" s="77"/>
      <c r="L60" s="77"/>
      <c r="M60" s="77"/>
      <c r="N60" s="78"/>
      <c r="O60" s="3"/>
      <c r="P60" s="79"/>
      <c r="Q60" s="55"/>
    </row>
    <row r="61" spans="1:18" ht="48" customHeight="1" x14ac:dyDescent="0.25">
      <c r="C61" s="3"/>
      <c r="D61" s="3"/>
      <c r="E61" s="80" t="s">
        <v>90</v>
      </c>
      <c r="H61" s="3"/>
      <c r="I61" s="81" t="s">
        <v>91</v>
      </c>
      <c r="J61" s="81"/>
      <c r="K61" s="81"/>
      <c r="L61" s="3"/>
      <c r="M61" s="3"/>
      <c r="N61" s="3"/>
      <c r="O61" s="78"/>
      <c r="P61" s="3"/>
      <c r="Q61" s="82"/>
      <c r="R61" s="55"/>
    </row>
    <row r="62" spans="1:18" ht="50.4" customHeight="1" x14ac:dyDescent="0.25">
      <c r="D62" s="83"/>
      <c r="E62" s="80" t="s">
        <v>92</v>
      </c>
      <c r="H62" s="84"/>
      <c r="I62" s="81" t="s">
        <v>93</v>
      </c>
      <c r="J62" s="81"/>
      <c r="K62" s="81"/>
      <c r="L62" s="85"/>
      <c r="M62" s="86"/>
      <c r="N62" s="3"/>
      <c r="O62" s="3"/>
      <c r="P62" s="3"/>
      <c r="Q62" s="55"/>
    </row>
    <row r="63" spans="1:18" ht="37.5" customHeight="1" x14ac:dyDescent="0.5">
      <c r="C63" s="87"/>
      <c r="D63" s="88"/>
      <c r="E63" s="88"/>
      <c r="F63" s="88"/>
      <c r="G63" s="89"/>
      <c r="Q63" s="55"/>
    </row>
    <row r="64" spans="1:18" ht="37.5" customHeight="1" x14ac:dyDescent="0.5">
      <c r="C64" s="87"/>
      <c r="D64" s="88"/>
      <c r="E64" s="90"/>
      <c r="F64" s="90"/>
      <c r="G64" s="91"/>
      <c r="Q64" s="55"/>
    </row>
    <row r="65" spans="3:17" ht="37.5" customHeight="1" x14ac:dyDescent="0.5">
      <c r="C65" s="87"/>
      <c r="D65" s="92"/>
      <c r="E65" s="87"/>
      <c r="F65" s="87"/>
      <c r="G65" s="89"/>
      <c r="Q65" s="55"/>
    </row>
    <row r="66" spans="3:17" ht="37.5" customHeight="1" x14ac:dyDescent="0.5">
      <c r="C66" s="87"/>
      <c r="D66" s="83"/>
      <c r="E66" s="83"/>
      <c r="F66" s="83"/>
      <c r="G66" s="83"/>
      <c r="H66" s="83"/>
      <c r="I66" s="83"/>
      <c r="J66" s="83"/>
      <c r="K66" s="83"/>
      <c r="L66" s="93"/>
      <c r="M66" s="85"/>
      <c r="Q66" s="55"/>
    </row>
    <row r="67" spans="3:17" ht="37.5" customHeight="1" x14ac:dyDescent="0.5">
      <c r="C67" s="87"/>
      <c r="D67" s="88"/>
      <c r="E67" s="88"/>
      <c r="F67" s="88"/>
      <c r="G67" s="94"/>
      <c r="H67" s="83"/>
      <c r="I67" s="83"/>
      <c r="J67" s="83"/>
      <c r="K67" s="83"/>
      <c r="L67" s="93"/>
      <c r="M67" s="85"/>
      <c r="Q67" s="55"/>
    </row>
    <row r="68" spans="3:17" ht="37.5" customHeight="1" x14ac:dyDescent="0.5">
      <c r="C68" s="87"/>
      <c r="D68" s="88"/>
      <c r="E68" s="88"/>
      <c r="F68" s="88"/>
      <c r="G68" s="94"/>
      <c r="H68" s="83"/>
      <c r="I68" s="83"/>
      <c r="J68" s="83"/>
      <c r="K68" s="83"/>
      <c r="L68" s="93"/>
      <c r="M68" s="85"/>
      <c r="Q68" s="55"/>
    </row>
    <row r="69" spans="3:17" ht="37.5" customHeight="1" x14ac:dyDescent="0.5">
      <c r="C69" s="87"/>
      <c r="D69" s="88"/>
      <c r="E69" s="88"/>
      <c r="F69" s="88"/>
      <c r="G69" s="83"/>
      <c r="Q69" s="55"/>
    </row>
    <row r="70" spans="3:17" ht="37.5" customHeight="1" x14ac:dyDescent="0.5">
      <c r="C70" s="95"/>
      <c r="D70" s="83"/>
      <c r="E70" s="83"/>
      <c r="F70" s="83"/>
      <c r="G70" s="83"/>
      <c r="Q70" s="55"/>
    </row>
    <row r="71" spans="3:17" ht="30.6" x14ac:dyDescent="0.5">
      <c r="C71" s="88"/>
      <c r="D71" s="95"/>
      <c r="E71" s="90"/>
      <c r="F71" s="90"/>
      <c r="G71" s="96"/>
    </row>
    <row r="72" spans="3:17" ht="47.25" customHeight="1" x14ac:dyDescent="0.5">
      <c r="C72" s="83"/>
      <c r="D72" s="88"/>
      <c r="E72" s="96"/>
      <c r="F72" s="96"/>
      <c r="G72" s="94"/>
    </row>
    <row r="73" spans="3:17" ht="30.6" x14ac:dyDescent="0.5">
      <c r="C73" s="83"/>
      <c r="D73" s="88"/>
      <c r="E73" s="96"/>
      <c r="F73" s="96"/>
      <c r="G73" s="94"/>
    </row>
    <row r="74" spans="3:17" ht="30.6" x14ac:dyDescent="0.5">
      <c r="C74" s="95"/>
      <c r="D74" s="95"/>
      <c r="E74" s="90"/>
      <c r="F74" s="90"/>
      <c r="G74" s="96"/>
    </row>
    <row r="75" spans="3:17" ht="30.6" x14ac:dyDescent="0.5">
      <c r="C75" s="88"/>
      <c r="D75" s="96"/>
      <c r="E75" s="94"/>
      <c r="F75" s="94"/>
      <c r="G75" s="93"/>
    </row>
    <row r="76" spans="3:17" ht="30.6" x14ac:dyDescent="0.5">
      <c r="C76" s="87"/>
      <c r="D76" s="83"/>
      <c r="E76" s="83"/>
      <c r="F76" s="83"/>
      <c r="G76" s="97"/>
    </row>
    <row r="77" spans="3:17" ht="30.6" x14ac:dyDescent="0.5">
      <c r="C77" s="87"/>
      <c r="D77" s="87"/>
      <c r="E77" s="87"/>
      <c r="F77" s="87"/>
      <c r="G77" s="98"/>
    </row>
    <row r="78" spans="3:17" ht="29.4" x14ac:dyDescent="0.25">
      <c r="C78" s="83"/>
      <c r="D78" s="83"/>
      <c r="E78" s="83"/>
      <c r="F78" s="83"/>
      <c r="G78" s="93"/>
    </row>
    <row r="79" spans="3:17" ht="30.6" x14ac:dyDescent="0.5">
      <c r="C79" s="88"/>
      <c r="D79" s="96"/>
      <c r="E79" s="94"/>
      <c r="F79" s="94"/>
      <c r="G79" s="85"/>
    </row>
    <row r="80" spans="3:17" ht="30.6" x14ac:dyDescent="0.4">
      <c r="C80" s="99"/>
      <c r="D80" s="96"/>
      <c r="E80" s="100"/>
      <c r="F80" s="100"/>
      <c r="G80" s="85"/>
    </row>
    <row r="81" spans="3:7" ht="30.6" x14ac:dyDescent="0.5">
      <c r="C81" s="88"/>
      <c r="D81" s="84"/>
      <c r="E81" s="101"/>
      <c r="F81" s="101"/>
      <c r="G81" s="93"/>
    </row>
    <row r="82" spans="3:7" ht="36" customHeight="1" x14ac:dyDescent="0.5">
      <c r="C82" s="87"/>
      <c r="E82" s="101"/>
      <c r="F82" s="101"/>
    </row>
    <row r="83" spans="3:7" ht="37.5" customHeight="1" x14ac:dyDescent="0.25">
      <c r="C83" s="83"/>
      <c r="D83" s="83"/>
      <c r="E83" s="97"/>
      <c r="F83" s="97"/>
      <c r="G83" s="93"/>
    </row>
    <row r="84" spans="3:7" ht="30.6" x14ac:dyDescent="0.5">
      <c r="C84" s="87"/>
      <c r="D84" s="87"/>
      <c r="E84" s="87"/>
      <c r="F84" s="87"/>
      <c r="G84" s="87"/>
    </row>
  </sheetData>
  <protectedRanges>
    <protectedRange sqref="C20" name="Data_7_1_1"/>
  </protectedRanges>
  <autoFilter ref="A18:P18" xr:uid="{9F39948D-E9A9-49CF-B972-9BAF74CA9669}"/>
  <mergeCells count="13">
    <mergeCell ref="I62:K62"/>
    <mergeCell ref="B29:E29"/>
    <mergeCell ref="B54:E54"/>
    <mergeCell ref="A55:A56"/>
    <mergeCell ref="B55:P56"/>
    <mergeCell ref="B57:E57"/>
    <mergeCell ref="I61:K61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OCT.2022  </vt:lpstr>
      <vt:lpstr>'NOMINA  FIJOS OCT.2022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2022-10-25T18:02:37Z</dcterms:created>
  <dcterms:modified xsi:type="dcterms:W3CDTF">2022-10-25T18:03:02Z</dcterms:modified>
</cp:coreProperties>
</file>