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0" documentId="8_{294663D9-07F9-472D-A235-A57407D70997}" xr6:coauthVersionLast="47" xr6:coauthVersionMax="47" xr10:uidLastSave="{00000000-0000-0000-0000-000000000000}"/>
  <bookViews>
    <workbookView xWindow="-120" yWindow="-120" windowWidth="29040" windowHeight="15840" xr2:uid="{51D0C9DB-F03B-4416-9FF4-751F48F22FB5}"/>
  </bookViews>
  <sheets>
    <sheet name="NOMINA  FIJOS JULIO 2023 " sheetId="1" r:id="rId1"/>
  </sheets>
  <definedNames>
    <definedName name="_xlnm._FilterDatabase" localSheetId="0" hidden="1">'NOMINA  FIJOS JULIO 2023 '!$A$12:$Q$12</definedName>
    <definedName name="_xlnm.Print_Area" localSheetId="0">'NOMINA  FIJOS JULIO 2023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52" i="1" s="1"/>
  <c r="N49" i="1"/>
  <c r="N52" i="1" s="1"/>
  <c r="M49" i="1"/>
  <c r="M52" i="1" s="1"/>
  <c r="K49" i="1"/>
  <c r="K52" i="1" s="1"/>
  <c r="G49" i="1"/>
  <c r="G52" i="1" s="1"/>
  <c r="I48" i="1"/>
  <c r="H48" i="1"/>
  <c r="P48" i="1" s="1"/>
  <c r="Q48" i="1" s="1"/>
  <c r="I47" i="1"/>
  <c r="J47" i="1" s="1"/>
  <c r="H47" i="1"/>
  <c r="P47" i="1" s="1"/>
  <c r="Q47" i="1" s="1"/>
  <c r="P46" i="1"/>
  <c r="Q46" i="1" s="1"/>
  <c r="J46" i="1"/>
  <c r="I46" i="1"/>
  <c r="H46" i="1"/>
  <c r="P45" i="1"/>
  <c r="Q45" i="1" s="1"/>
  <c r="I45" i="1"/>
  <c r="H45" i="1"/>
  <c r="J45" i="1" s="1"/>
  <c r="I44" i="1"/>
  <c r="H44" i="1"/>
  <c r="P44" i="1" s="1"/>
  <c r="Q44" i="1" s="1"/>
  <c r="I43" i="1"/>
  <c r="J43" i="1" s="1"/>
  <c r="H43" i="1"/>
  <c r="P43" i="1" s="1"/>
  <c r="Q43" i="1" s="1"/>
  <c r="P42" i="1"/>
  <c r="Q42" i="1" s="1"/>
  <c r="J42" i="1"/>
  <c r="I42" i="1"/>
  <c r="H42" i="1"/>
  <c r="P41" i="1"/>
  <c r="Q41" i="1" s="1"/>
  <c r="I41" i="1"/>
  <c r="H41" i="1"/>
  <c r="J41" i="1" s="1"/>
  <c r="I40" i="1"/>
  <c r="H40" i="1"/>
  <c r="P40" i="1" s="1"/>
  <c r="Q40" i="1" s="1"/>
  <c r="I39" i="1"/>
  <c r="P39" i="1" s="1"/>
  <c r="Q39" i="1" s="1"/>
  <c r="H39" i="1"/>
  <c r="P38" i="1"/>
  <c r="Q38" i="1" s="1"/>
  <c r="J38" i="1"/>
  <c r="I38" i="1"/>
  <c r="H38" i="1"/>
  <c r="P37" i="1"/>
  <c r="Q37" i="1" s="1"/>
  <c r="I37" i="1"/>
  <c r="H37" i="1"/>
  <c r="J37" i="1" s="1"/>
  <c r="I36" i="1"/>
  <c r="H36" i="1"/>
  <c r="P36" i="1" s="1"/>
  <c r="Q36" i="1" s="1"/>
  <c r="I35" i="1"/>
  <c r="J35" i="1" s="1"/>
  <c r="H35" i="1"/>
  <c r="P35" i="1" s="1"/>
  <c r="Q35" i="1" s="1"/>
  <c r="P34" i="1"/>
  <c r="Q34" i="1" s="1"/>
  <c r="J34" i="1"/>
  <c r="I34" i="1"/>
  <c r="H34" i="1"/>
  <c r="P33" i="1"/>
  <c r="Q33" i="1" s="1"/>
  <c r="I33" i="1"/>
  <c r="H33" i="1"/>
  <c r="J33" i="1" s="1"/>
  <c r="I32" i="1"/>
  <c r="H32" i="1"/>
  <c r="P32" i="1" s="1"/>
  <c r="Q32" i="1" s="1"/>
  <c r="I31" i="1"/>
  <c r="P31" i="1" s="1"/>
  <c r="Q31" i="1" s="1"/>
  <c r="H31" i="1"/>
  <c r="P30" i="1"/>
  <c r="Q30" i="1" s="1"/>
  <c r="J30" i="1"/>
  <c r="I30" i="1"/>
  <c r="H30" i="1"/>
  <c r="P29" i="1"/>
  <c r="Q29" i="1" s="1"/>
  <c r="I29" i="1"/>
  <c r="H29" i="1"/>
  <c r="J29" i="1" s="1"/>
  <c r="I28" i="1"/>
  <c r="H28" i="1"/>
  <c r="P28" i="1" s="1"/>
  <c r="Q28" i="1" s="1"/>
  <c r="I27" i="1"/>
  <c r="J27" i="1" s="1"/>
  <c r="H27" i="1"/>
  <c r="P27" i="1" s="1"/>
  <c r="Q27" i="1" s="1"/>
  <c r="P26" i="1"/>
  <c r="Q26" i="1" s="1"/>
  <c r="J26" i="1"/>
  <c r="I26" i="1"/>
  <c r="I49" i="1" s="1"/>
  <c r="H26" i="1"/>
  <c r="H49" i="1" s="1"/>
  <c r="O23" i="1"/>
  <c r="N23" i="1"/>
  <c r="M23" i="1"/>
  <c r="K23" i="1"/>
  <c r="G23" i="1"/>
  <c r="P22" i="1"/>
  <c r="Q22" i="1" s="1"/>
  <c r="P21" i="1"/>
  <c r="Q21" i="1" s="1"/>
  <c r="I20" i="1"/>
  <c r="J20" i="1" s="1"/>
  <c r="H20" i="1"/>
  <c r="P20" i="1" s="1"/>
  <c r="Q20" i="1" s="1"/>
  <c r="P19" i="1"/>
  <c r="Q19" i="1" s="1"/>
  <c r="J19" i="1"/>
  <c r="I19" i="1"/>
  <c r="H19" i="1"/>
  <c r="P18" i="1"/>
  <c r="Q18" i="1" s="1"/>
  <c r="I18" i="1"/>
  <c r="H18" i="1"/>
  <c r="J18" i="1" s="1"/>
  <c r="I17" i="1"/>
  <c r="H17" i="1"/>
  <c r="P17" i="1" s="1"/>
  <c r="Q17" i="1" s="1"/>
  <c r="I16" i="1"/>
  <c r="P16" i="1" s="1"/>
  <c r="Q16" i="1" s="1"/>
  <c r="H16" i="1"/>
  <c r="P15" i="1"/>
  <c r="Q15" i="1" s="1"/>
  <c r="J15" i="1"/>
  <c r="I15" i="1"/>
  <c r="H15" i="1"/>
  <c r="P14" i="1"/>
  <c r="Q14" i="1" s="1"/>
  <c r="I14" i="1"/>
  <c r="I23" i="1" s="1"/>
  <c r="H14" i="1"/>
  <c r="J14" i="1" s="1"/>
  <c r="Q49" i="1" l="1"/>
  <c r="Q23" i="1"/>
  <c r="I52" i="1"/>
  <c r="P23" i="1"/>
  <c r="H23" i="1"/>
  <c r="H52" i="1" s="1"/>
  <c r="J17" i="1"/>
  <c r="J32" i="1"/>
  <c r="J40" i="1"/>
  <c r="J48" i="1"/>
  <c r="J31" i="1"/>
  <c r="J49" i="1" s="1"/>
  <c r="P49" i="1"/>
  <c r="P52" i="1" s="1"/>
  <c r="J16" i="1"/>
  <c r="J23" i="1" s="1"/>
  <c r="J39" i="1"/>
  <c r="J28" i="1"/>
  <c r="J36" i="1"/>
  <c r="J44" i="1"/>
  <c r="J52" i="1" l="1"/>
  <c r="Q52" i="1"/>
</calcChain>
</file>

<file path=xl/sharedStrings.xml><?xml version="1.0" encoding="utf-8"?>
<sst xmlns="http://schemas.openxmlformats.org/spreadsheetml/2006/main" count="172" uniqueCount="92">
  <si>
    <t xml:space="preserve">DIRECCION GENERAL DE ALIANZAS PUBLICO PRIVADAS </t>
  </si>
  <si>
    <t xml:space="preserve">NOMINA EMPLEADOS FIJOS </t>
  </si>
  <si>
    <t>CORRESPONDIENTE AL MES DE JULIO  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</si>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</sst>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22A9B571-D3B4-4980-A70F-D6C1D23AC6B6}"/>
    <cellStyle name="Normal_Hoja1" xfId="3" xr:uid="{6FAC8FC1-CCE4-4E00-A4E6-68959A8DE124}"/>
    <cellStyle name="Normal_Nomina" xfId="4" xr:uid="{51E8F008-C4CB-4AA0-B907-E9CD42157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B84A0E-D982-4E03-AD3D-6066907C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4825" y="27984450"/>
          <a:ext cx="5114925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5D2538-12A8-4C80-8CA8-0875CEDB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7965400"/>
          <a:ext cx="5829300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7</xdr:col>
      <xdr:colOff>15240</xdr:colOff>
      <xdr:row>62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C0BD4E-5B72-4E96-AE18-2799BF73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213050"/>
          <a:ext cx="5320665" cy="474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DC31F5-DABD-4728-B2EB-2FA54A0A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720090"/>
          <a:ext cx="5934588" cy="2344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076B-BCF2-4915-83F0-63C4E5B0CB4B}">
  <sheetPr>
    <pageSetUpPr fitToPage="1"/>
  </sheetPr>
  <dimension ref="A1:T79"/>
  <sheetViews>
    <sheetView showGridLines="0" tabSelected="1" view="pageBreakPreview" topLeftCell="A28" zoomScale="40" zoomScaleNormal="40" zoomScaleSheetLayoutView="40" workbookViewId="0">
      <selection activeCell="D48" sqref="D4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customWidth="1"/>
    <col min="15" max="15" width="37" style="1" bestFit="1" customWidth="1"/>
    <col min="16" max="16" width="40.85546875" style="1" bestFit="1" customWidth="1"/>
    <col min="17" max="17" width="41.14062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5">
      <c r="C4" s="2"/>
      <c r="D4" s="2"/>
      <c r="E4" s="2"/>
      <c r="F4" s="2"/>
      <c r="G4" s="95" t="s">
        <v>0</v>
      </c>
      <c r="H4" s="95"/>
      <c r="I4" s="95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5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4"/>
      <c r="Q5" s="3"/>
    </row>
    <row r="6" spans="1:20" ht="38.450000000000003" customHeight="1" x14ac:dyDescent="0.45">
      <c r="E6" s="5"/>
      <c r="F6" s="5"/>
      <c r="G6" s="95" t="s">
        <v>2</v>
      </c>
      <c r="H6" s="95"/>
      <c r="I6" s="95"/>
      <c r="J6" s="5"/>
      <c r="K6" s="5"/>
      <c r="L6" s="5"/>
      <c r="M6" s="5"/>
      <c r="N6" s="5"/>
      <c r="O6" s="5"/>
      <c r="P6" s="5"/>
      <c r="Q6" s="3"/>
    </row>
    <row r="7" spans="1:20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20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20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20" ht="37.5" customHeight="1" thickBot="1" x14ac:dyDescent="0.45">
      <c r="C11" s="10"/>
      <c r="D11" s="11"/>
      <c r="E11" s="11"/>
      <c r="F11" s="11"/>
      <c r="G11" s="12" t="s">
        <v>3</v>
      </c>
      <c r="H11" s="96" t="s">
        <v>4</v>
      </c>
      <c r="I11" s="97"/>
      <c r="J11" s="96" t="s">
        <v>5</v>
      </c>
      <c r="K11" s="98"/>
      <c r="L11" s="98"/>
      <c r="M11" s="98"/>
      <c r="N11" s="98"/>
      <c r="O11" s="97"/>
      <c r="P11" s="11"/>
      <c r="Q11" s="13"/>
    </row>
    <row r="12" spans="1:20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20" ht="48.6" customHeight="1" thickBot="1" x14ac:dyDescent="0.3">
      <c r="B13" s="99" t="s">
        <v>22</v>
      </c>
      <c r="C13" s="100"/>
      <c r="D13" s="101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20" ht="37.5" customHeight="1" thickBot="1" x14ac:dyDescent="0.5">
      <c r="A14" s="26">
        <v>1</v>
      </c>
      <c r="B14" s="27" t="s">
        <v>23</v>
      </c>
      <c r="C14" s="28" t="s">
        <v>24</v>
      </c>
      <c r="D14" s="29" t="s">
        <v>25</v>
      </c>
      <c r="E14" s="29" t="s">
        <v>26</v>
      </c>
      <c r="F14" s="29" t="s">
        <v>27</v>
      </c>
      <c r="G14" s="30">
        <v>500000</v>
      </c>
      <c r="H14" s="31">
        <f>374040*2.87%</f>
        <v>10734.948</v>
      </c>
      <c r="I14" s="31">
        <f>187020*3.04%</f>
        <v>5685.4080000000004</v>
      </c>
      <c r="J14" s="31">
        <f t="shared" ref="J14:J20" si="0">G14-H14-I14</f>
        <v>483579.64400000003</v>
      </c>
      <c r="K14" s="31">
        <v>109477.78</v>
      </c>
      <c r="L14" s="31"/>
      <c r="M14" s="31"/>
      <c r="N14" s="31"/>
      <c r="O14" s="31">
        <v>25</v>
      </c>
      <c r="P14" s="31">
        <f>H14+I14+K14+O14</f>
        <v>125923.136</v>
      </c>
      <c r="Q14" s="31">
        <f>G14-P14</f>
        <v>374076.864</v>
      </c>
      <c r="R14" s="32"/>
      <c r="T14" s="33"/>
    </row>
    <row r="15" spans="1:20" ht="37.5" customHeight="1" thickBot="1" x14ac:dyDescent="0.5">
      <c r="A15" s="26">
        <v>2</v>
      </c>
      <c r="B15" s="27" t="s">
        <v>23</v>
      </c>
      <c r="C15" s="28" t="s">
        <v>28</v>
      </c>
      <c r="D15" s="29" t="s">
        <v>29</v>
      </c>
      <c r="E15" s="29" t="s">
        <v>30</v>
      </c>
      <c r="F15" s="29" t="s">
        <v>27</v>
      </c>
      <c r="G15" s="30">
        <v>125000</v>
      </c>
      <c r="H15" s="31">
        <f t="shared" ref="H15:H20" si="1">+G15*2.87%</f>
        <v>3587.5</v>
      </c>
      <c r="I15" s="31">
        <f>+G15*3.04%</f>
        <v>3800</v>
      </c>
      <c r="J15" s="31">
        <f t="shared" si="0"/>
        <v>117612.5</v>
      </c>
      <c r="K15" s="31">
        <v>17986.060000000001</v>
      </c>
      <c r="L15" s="31"/>
      <c r="M15" s="31"/>
      <c r="N15" s="31"/>
      <c r="O15" s="31">
        <v>25</v>
      </c>
      <c r="P15" s="31">
        <f t="shared" ref="P15:P22" si="2">H15+I15+K15+O15</f>
        <v>25398.560000000001</v>
      </c>
      <c r="Q15" s="31">
        <f t="shared" ref="Q15:Q22" si="3">G15-P15</f>
        <v>99601.44</v>
      </c>
      <c r="R15" s="32"/>
    </row>
    <row r="16" spans="1:20" ht="37.5" customHeight="1" thickBot="1" x14ac:dyDescent="0.45">
      <c r="A16" s="26">
        <v>3</v>
      </c>
      <c r="B16" s="27" t="s">
        <v>23</v>
      </c>
      <c r="C16" s="28" t="s">
        <v>24</v>
      </c>
      <c r="D16" s="29" t="s">
        <v>31</v>
      </c>
      <c r="E16" s="29" t="s">
        <v>32</v>
      </c>
      <c r="F16" s="29" t="s">
        <v>27</v>
      </c>
      <c r="G16" s="30">
        <v>250000</v>
      </c>
      <c r="H16" s="31">
        <f t="shared" si="1"/>
        <v>7175</v>
      </c>
      <c r="I16" s="31">
        <f>187020*3.04%</f>
        <v>5685.4080000000004</v>
      </c>
      <c r="J16" s="31">
        <f t="shared" si="0"/>
        <v>237139.592</v>
      </c>
      <c r="K16" s="31">
        <v>47867.77</v>
      </c>
      <c r="L16" s="31"/>
      <c r="M16" s="31"/>
      <c r="N16" s="31"/>
      <c r="O16" s="31">
        <v>25</v>
      </c>
      <c r="P16" s="31">
        <f t="shared" si="2"/>
        <v>60753.178</v>
      </c>
      <c r="Q16" s="31">
        <f t="shared" si="3"/>
        <v>189246.82199999999</v>
      </c>
      <c r="R16" s="32"/>
    </row>
    <row r="17" spans="1:18" ht="37.5" customHeight="1" thickBot="1" x14ac:dyDescent="0.45">
      <c r="A17" s="26">
        <v>4</v>
      </c>
      <c r="B17" s="27" t="s">
        <v>23</v>
      </c>
      <c r="C17" s="28" t="s">
        <v>24</v>
      </c>
      <c r="D17" s="29" t="s">
        <v>33</v>
      </c>
      <c r="E17" s="29" t="s">
        <v>34</v>
      </c>
      <c r="F17" s="29" t="s">
        <v>27</v>
      </c>
      <c r="G17" s="30">
        <v>250000</v>
      </c>
      <c r="H17" s="31">
        <f t="shared" si="1"/>
        <v>7175</v>
      </c>
      <c r="I17" s="31">
        <f>187020*3.04%</f>
        <v>5685.4080000000004</v>
      </c>
      <c r="J17" s="31">
        <f t="shared" si="0"/>
        <v>237139.592</v>
      </c>
      <c r="K17" s="31">
        <v>47867.77</v>
      </c>
      <c r="L17" s="31"/>
      <c r="M17" s="31"/>
      <c r="N17" s="31"/>
      <c r="O17" s="31">
        <v>25</v>
      </c>
      <c r="P17" s="31">
        <f t="shared" si="2"/>
        <v>60753.178</v>
      </c>
      <c r="Q17" s="31">
        <f t="shared" si="3"/>
        <v>189246.82199999999</v>
      </c>
      <c r="R17" s="32"/>
    </row>
    <row r="18" spans="1:18" ht="55.15" customHeight="1" thickBot="1" x14ac:dyDescent="0.5">
      <c r="A18" s="26">
        <v>5</v>
      </c>
      <c r="B18" s="27">
        <v>44205</v>
      </c>
      <c r="C18" s="28" t="s">
        <v>28</v>
      </c>
      <c r="D18" s="29" t="s">
        <v>35</v>
      </c>
      <c r="E18" s="34" t="s">
        <v>36</v>
      </c>
      <c r="F18" s="29" t="s">
        <v>27</v>
      </c>
      <c r="G18" s="30">
        <v>100000</v>
      </c>
      <c r="H18" s="31">
        <f t="shared" si="1"/>
        <v>2870</v>
      </c>
      <c r="I18" s="31">
        <f>G18*3.04%</f>
        <v>3040</v>
      </c>
      <c r="J18" s="31">
        <f t="shared" si="0"/>
        <v>94090</v>
      </c>
      <c r="K18" s="31">
        <v>12105.44</v>
      </c>
      <c r="L18" s="31"/>
      <c r="M18" s="31"/>
      <c r="N18" s="31"/>
      <c r="O18" s="31">
        <v>25</v>
      </c>
      <c r="P18" s="31">
        <f t="shared" si="2"/>
        <v>18040.440000000002</v>
      </c>
      <c r="Q18" s="31">
        <f t="shared" si="3"/>
        <v>81959.56</v>
      </c>
      <c r="R18" s="32"/>
    </row>
    <row r="19" spans="1:18" ht="55.15" customHeight="1" thickBot="1" x14ac:dyDescent="0.5">
      <c r="A19" s="26">
        <v>6</v>
      </c>
      <c r="B19" s="27">
        <v>44205</v>
      </c>
      <c r="C19" s="28" t="s">
        <v>24</v>
      </c>
      <c r="D19" s="29" t="s">
        <v>37</v>
      </c>
      <c r="E19" s="34" t="s">
        <v>38</v>
      </c>
      <c r="F19" s="29" t="s">
        <v>27</v>
      </c>
      <c r="G19" s="30">
        <v>95000</v>
      </c>
      <c r="H19" s="31">
        <f t="shared" si="1"/>
        <v>2726.5</v>
      </c>
      <c r="I19" s="31">
        <f>G19*3.04%</f>
        <v>2888</v>
      </c>
      <c r="J19" s="31">
        <f t="shared" si="0"/>
        <v>89385.5</v>
      </c>
      <c r="K19" s="31">
        <v>10929.31</v>
      </c>
      <c r="L19" s="31"/>
      <c r="M19" s="31"/>
      <c r="N19" s="31"/>
      <c r="O19" s="31">
        <v>25</v>
      </c>
      <c r="P19" s="31">
        <f t="shared" si="2"/>
        <v>16568.809999999998</v>
      </c>
      <c r="Q19" s="31">
        <f t="shared" si="3"/>
        <v>78431.19</v>
      </c>
      <c r="R19" s="32"/>
    </row>
    <row r="20" spans="1:18" ht="55.15" customHeight="1" thickBot="1" x14ac:dyDescent="0.5">
      <c r="A20" s="26">
        <v>7</v>
      </c>
      <c r="B20" s="27">
        <v>44566</v>
      </c>
      <c r="C20" s="28" t="s">
        <v>28</v>
      </c>
      <c r="D20" s="29" t="s">
        <v>39</v>
      </c>
      <c r="E20" s="34" t="s">
        <v>40</v>
      </c>
      <c r="F20" s="29" t="s">
        <v>27</v>
      </c>
      <c r="G20" s="30">
        <v>95000</v>
      </c>
      <c r="H20" s="31">
        <f t="shared" si="1"/>
        <v>2726.5</v>
      </c>
      <c r="I20" s="31">
        <f>G20*3.04%</f>
        <v>2888</v>
      </c>
      <c r="J20" s="31">
        <f t="shared" si="0"/>
        <v>89385.5</v>
      </c>
      <c r="K20" s="31">
        <v>10929.31</v>
      </c>
      <c r="L20" s="31"/>
      <c r="M20" s="31"/>
      <c r="N20" s="31"/>
      <c r="O20" s="31">
        <v>25</v>
      </c>
      <c r="P20" s="31">
        <f t="shared" si="2"/>
        <v>16568.809999999998</v>
      </c>
      <c r="Q20" s="31">
        <f t="shared" si="3"/>
        <v>78431.19</v>
      </c>
      <c r="R20" s="32"/>
    </row>
    <row r="21" spans="1:18" ht="55.15" customHeight="1" thickBot="1" x14ac:dyDescent="0.45">
      <c r="A21" s="35">
        <v>8</v>
      </c>
      <c r="B21" s="36">
        <v>44566</v>
      </c>
      <c r="C21" s="28" t="s">
        <v>24</v>
      </c>
      <c r="D21" s="29" t="s">
        <v>41</v>
      </c>
      <c r="E21" s="34" t="s">
        <v>42</v>
      </c>
      <c r="F21" s="29" t="s">
        <v>27</v>
      </c>
      <c r="G21" s="30">
        <v>150000</v>
      </c>
      <c r="H21" s="31">
        <v>4305</v>
      </c>
      <c r="I21" s="31">
        <v>4560</v>
      </c>
      <c r="J21" s="31">
        <v>141135</v>
      </c>
      <c r="K21" s="31">
        <v>23866.69</v>
      </c>
      <c r="L21" s="31"/>
      <c r="M21" s="31"/>
      <c r="N21" s="31"/>
      <c r="O21" s="31">
        <v>25</v>
      </c>
      <c r="P21" s="31">
        <f t="shared" si="2"/>
        <v>32756.69</v>
      </c>
      <c r="Q21" s="31">
        <f t="shared" si="3"/>
        <v>117243.31</v>
      </c>
      <c r="R21" s="32"/>
    </row>
    <row r="22" spans="1:18" ht="55.15" customHeight="1" thickBot="1" x14ac:dyDescent="0.5">
      <c r="A22" s="26">
        <v>9</v>
      </c>
      <c r="B22" s="36">
        <v>44570</v>
      </c>
      <c r="C22" s="28" t="s">
        <v>28</v>
      </c>
      <c r="D22" s="29" t="s">
        <v>43</v>
      </c>
      <c r="E22" s="34" t="s">
        <v>44</v>
      </c>
      <c r="F22" s="29" t="s">
        <v>27</v>
      </c>
      <c r="G22" s="30">
        <v>150000</v>
      </c>
      <c r="H22" s="31">
        <v>4305</v>
      </c>
      <c r="I22" s="31">
        <v>4560</v>
      </c>
      <c r="J22" s="31">
        <v>141135</v>
      </c>
      <c r="K22" s="31">
        <v>0</v>
      </c>
      <c r="L22" s="31">
        <v>79595.06</v>
      </c>
      <c r="M22" s="31"/>
      <c r="N22" s="31"/>
      <c r="O22" s="31">
        <v>25</v>
      </c>
      <c r="P22" s="31">
        <f t="shared" si="2"/>
        <v>8890</v>
      </c>
      <c r="Q22" s="31">
        <f t="shared" si="3"/>
        <v>141110</v>
      </c>
      <c r="R22" s="32"/>
    </row>
    <row r="23" spans="1:18" ht="49.15" customHeight="1" thickBot="1" x14ac:dyDescent="0.5">
      <c r="A23" s="35"/>
      <c r="B23" s="86" t="s">
        <v>45</v>
      </c>
      <c r="C23" s="87"/>
      <c r="D23" s="87"/>
      <c r="E23" s="88"/>
      <c r="F23" s="37"/>
      <c r="G23" s="38">
        <f>SUM(G14:G22)</f>
        <v>1715000</v>
      </c>
      <c r="H23" s="38">
        <f t="shared" ref="H23:Q23" si="4">SUM(H14:H22)</f>
        <v>45605.448000000004</v>
      </c>
      <c r="I23" s="38">
        <f t="shared" si="4"/>
        <v>38792.224000000002</v>
      </c>
      <c r="J23" s="38">
        <f t="shared" si="4"/>
        <v>1630602.328</v>
      </c>
      <c r="K23" s="38">
        <f t="shared" si="4"/>
        <v>281030.12999999995</v>
      </c>
      <c r="L23" s="38"/>
      <c r="M23" s="38">
        <f t="shared" si="4"/>
        <v>0</v>
      </c>
      <c r="N23" s="38">
        <f t="shared" si="4"/>
        <v>0</v>
      </c>
      <c r="O23" s="38">
        <f t="shared" si="4"/>
        <v>225</v>
      </c>
      <c r="P23" s="38">
        <f>SUM(P14:P22)</f>
        <v>365652.80200000003</v>
      </c>
      <c r="Q23" s="38">
        <f t="shared" si="4"/>
        <v>1349347.1979999999</v>
      </c>
      <c r="R23" s="32"/>
    </row>
    <row r="24" spans="1:18" ht="37.15" customHeight="1" thickBot="1" x14ac:dyDescent="0.5">
      <c r="A24" s="39"/>
      <c r="B24" s="40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5"/>
    </row>
    <row r="25" spans="1:18" ht="48.6" customHeight="1" thickBot="1" x14ac:dyDescent="0.45">
      <c r="A25" s="46"/>
      <c r="B25" s="47"/>
      <c r="C25" s="48" t="s">
        <v>46</v>
      </c>
      <c r="D25" s="49"/>
      <c r="E25" s="49"/>
      <c r="F25" s="49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32"/>
    </row>
    <row r="26" spans="1:18" ht="37.5" customHeight="1" thickBot="1" x14ac:dyDescent="0.45">
      <c r="A26" s="26">
        <v>10</v>
      </c>
      <c r="B26" s="27" t="s">
        <v>23</v>
      </c>
      <c r="C26" s="28" t="s">
        <v>28</v>
      </c>
      <c r="D26" s="29" t="s">
        <v>47</v>
      </c>
      <c r="E26" s="29" t="s">
        <v>48</v>
      </c>
      <c r="F26" s="29" t="s">
        <v>27</v>
      </c>
      <c r="G26" s="30">
        <v>45000</v>
      </c>
      <c r="H26" s="31">
        <f t="shared" ref="H26:H48" si="5">+G26*2.87%</f>
        <v>1291.5</v>
      </c>
      <c r="I26" s="31">
        <f t="shared" ref="I26:I48" si="6">+G26*3.04%</f>
        <v>1368</v>
      </c>
      <c r="J26" s="31">
        <f t="shared" ref="J26:J48" si="7">G26-H26-I26</f>
        <v>42340.5</v>
      </c>
      <c r="K26" s="31">
        <v>1148.33</v>
      </c>
      <c r="L26" s="31"/>
      <c r="M26" s="31"/>
      <c r="N26" s="31"/>
      <c r="O26" s="31">
        <v>25</v>
      </c>
      <c r="P26" s="31">
        <f t="shared" ref="P26:P48" si="8">H26+I26+K26+O26</f>
        <v>3832.83</v>
      </c>
      <c r="Q26" s="31">
        <f t="shared" ref="Q26:Q48" si="9">G26-P26</f>
        <v>41167.17</v>
      </c>
      <c r="R26" s="32"/>
    </row>
    <row r="27" spans="1:18" ht="37.5" customHeight="1" thickBot="1" x14ac:dyDescent="0.5">
      <c r="A27" s="26">
        <v>11</v>
      </c>
      <c r="B27" s="27" t="s">
        <v>49</v>
      </c>
      <c r="C27" s="28" t="s">
        <v>24</v>
      </c>
      <c r="D27" s="29" t="s">
        <v>50</v>
      </c>
      <c r="E27" s="29" t="s">
        <v>51</v>
      </c>
      <c r="F27" s="29" t="s">
        <v>27</v>
      </c>
      <c r="G27" s="30">
        <v>30000</v>
      </c>
      <c r="H27" s="31">
        <f t="shared" si="5"/>
        <v>861</v>
      </c>
      <c r="I27" s="31">
        <f t="shared" si="6"/>
        <v>912</v>
      </c>
      <c r="J27" s="31">
        <f t="shared" si="7"/>
        <v>28227</v>
      </c>
      <c r="K27" s="31">
        <v>0</v>
      </c>
      <c r="L27" s="31"/>
      <c r="M27" s="31"/>
      <c r="N27" s="31"/>
      <c r="O27" s="31">
        <v>25</v>
      </c>
      <c r="P27" s="31">
        <f t="shared" si="8"/>
        <v>1798</v>
      </c>
      <c r="Q27" s="31">
        <f t="shared" si="9"/>
        <v>28202</v>
      </c>
      <c r="R27" s="32"/>
    </row>
    <row r="28" spans="1:18" ht="37.5" customHeight="1" thickBot="1" x14ac:dyDescent="0.45">
      <c r="A28" s="26">
        <v>12</v>
      </c>
      <c r="B28" s="27" t="s">
        <v>49</v>
      </c>
      <c r="C28" s="28" t="s">
        <v>24</v>
      </c>
      <c r="D28" s="29" t="s">
        <v>52</v>
      </c>
      <c r="E28" s="29" t="s">
        <v>53</v>
      </c>
      <c r="F28" s="29" t="s">
        <v>27</v>
      </c>
      <c r="G28" s="30">
        <v>40000</v>
      </c>
      <c r="H28" s="31">
        <f t="shared" si="5"/>
        <v>1148</v>
      </c>
      <c r="I28" s="31">
        <f t="shared" si="6"/>
        <v>1216</v>
      </c>
      <c r="J28" s="31">
        <f t="shared" si="7"/>
        <v>37636</v>
      </c>
      <c r="K28" s="31">
        <v>442.85</v>
      </c>
      <c r="L28" s="31"/>
      <c r="M28" s="31"/>
      <c r="N28" s="31"/>
      <c r="O28" s="31">
        <v>25</v>
      </c>
      <c r="P28" s="31">
        <f t="shared" si="8"/>
        <v>2831.85</v>
      </c>
      <c r="Q28" s="31">
        <f t="shared" si="9"/>
        <v>37168.15</v>
      </c>
      <c r="R28" s="32"/>
    </row>
    <row r="29" spans="1:18" ht="37.5" customHeight="1" thickBot="1" x14ac:dyDescent="0.5">
      <c r="A29" s="26">
        <v>13</v>
      </c>
      <c r="B29" s="27">
        <v>43901</v>
      </c>
      <c r="C29" s="28" t="s">
        <v>28</v>
      </c>
      <c r="D29" s="52" t="s">
        <v>54</v>
      </c>
      <c r="E29" s="29" t="s">
        <v>55</v>
      </c>
      <c r="F29" s="29" t="s">
        <v>27</v>
      </c>
      <c r="G29" s="30">
        <v>45000</v>
      </c>
      <c r="H29" s="31">
        <f t="shared" si="5"/>
        <v>1291.5</v>
      </c>
      <c r="I29" s="30">
        <f t="shared" si="6"/>
        <v>1368</v>
      </c>
      <c r="J29" s="30">
        <f t="shared" si="7"/>
        <v>42340.5</v>
      </c>
      <c r="K29" s="53">
        <v>1148.33</v>
      </c>
      <c r="L29" s="53"/>
      <c r="M29" s="53"/>
      <c r="N29" s="53"/>
      <c r="O29" s="31">
        <v>25</v>
      </c>
      <c r="P29" s="31">
        <f t="shared" si="8"/>
        <v>3832.83</v>
      </c>
      <c r="Q29" s="31">
        <f t="shared" si="9"/>
        <v>41167.17</v>
      </c>
      <c r="R29" s="54"/>
    </row>
    <row r="30" spans="1:18" ht="37.5" customHeight="1" thickBot="1" x14ac:dyDescent="0.5">
      <c r="A30" s="26">
        <v>14</v>
      </c>
      <c r="B30" s="27">
        <v>43901</v>
      </c>
      <c r="C30" s="28" t="s">
        <v>24</v>
      </c>
      <c r="D30" s="52" t="s">
        <v>56</v>
      </c>
      <c r="E30" s="29" t="s">
        <v>57</v>
      </c>
      <c r="F30" s="29" t="s">
        <v>27</v>
      </c>
      <c r="G30" s="30">
        <v>60000</v>
      </c>
      <c r="H30" s="31">
        <f t="shared" si="5"/>
        <v>1722</v>
      </c>
      <c r="I30" s="30">
        <f t="shared" si="6"/>
        <v>1824</v>
      </c>
      <c r="J30" s="30">
        <f t="shared" si="7"/>
        <v>56454</v>
      </c>
      <c r="K30" s="53">
        <v>3486.65</v>
      </c>
      <c r="L30" s="53"/>
      <c r="M30" s="53"/>
      <c r="N30" s="53"/>
      <c r="O30" s="31">
        <v>25</v>
      </c>
      <c r="P30" s="31">
        <f t="shared" si="8"/>
        <v>7057.65</v>
      </c>
      <c r="Q30" s="31">
        <f t="shared" si="9"/>
        <v>52942.35</v>
      </c>
      <c r="R30" s="54"/>
    </row>
    <row r="31" spans="1:18" ht="37.5" customHeight="1" thickBot="1" x14ac:dyDescent="0.45">
      <c r="A31" s="26">
        <v>15</v>
      </c>
      <c r="B31" s="27" t="s">
        <v>58</v>
      </c>
      <c r="C31" s="28" t="s">
        <v>24</v>
      </c>
      <c r="D31" s="52" t="s">
        <v>59</v>
      </c>
      <c r="E31" s="52" t="s">
        <v>60</v>
      </c>
      <c r="F31" s="52" t="s">
        <v>27</v>
      </c>
      <c r="G31" s="30">
        <v>30000</v>
      </c>
      <c r="H31" s="31">
        <f t="shared" si="5"/>
        <v>861</v>
      </c>
      <c r="I31" s="30">
        <f t="shared" si="6"/>
        <v>912</v>
      </c>
      <c r="J31" s="30">
        <f t="shared" si="7"/>
        <v>28227</v>
      </c>
      <c r="K31" s="53">
        <v>0</v>
      </c>
      <c r="L31" s="53"/>
      <c r="M31" s="53"/>
      <c r="N31" s="53"/>
      <c r="O31" s="31">
        <v>25</v>
      </c>
      <c r="P31" s="31">
        <f t="shared" si="8"/>
        <v>1798</v>
      </c>
      <c r="Q31" s="31">
        <f t="shared" si="9"/>
        <v>28202</v>
      </c>
      <c r="R31" s="54"/>
    </row>
    <row r="32" spans="1:18" ht="37.5" customHeight="1" thickBot="1" x14ac:dyDescent="0.5">
      <c r="A32" s="26">
        <v>16</v>
      </c>
      <c r="B32" s="36">
        <v>44204</v>
      </c>
      <c r="C32" s="28" t="s">
        <v>24</v>
      </c>
      <c r="D32" s="52" t="s">
        <v>61</v>
      </c>
      <c r="E32" s="52" t="s">
        <v>60</v>
      </c>
      <c r="F32" s="52" t="s">
        <v>27</v>
      </c>
      <c r="G32" s="30">
        <v>30000</v>
      </c>
      <c r="H32" s="31">
        <f t="shared" si="5"/>
        <v>861</v>
      </c>
      <c r="I32" s="30">
        <f t="shared" si="6"/>
        <v>912</v>
      </c>
      <c r="J32" s="30">
        <f t="shared" si="7"/>
        <v>28227</v>
      </c>
      <c r="K32" s="53">
        <v>0</v>
      </c>
      <c r="L32" s="53"/>
      <c r="M32" s="31"/>
      <c r="N32" s="31"/>
      <c r="O32" s="31">
        <v>25</v>
      </c>
      <c r="P32" s="31">
        <f t="shared" si="8"/>
        <v>1798</v>
      </c>
      <c r="Q32" s="31">
        <f t="shared" si="9"/>
        <v>28202</v>
      </c>
      <c r="R32" s="32"/>
    </row>
    <row r="33" spans="1:18" ht="37.5" customHeight="1" thickBot="1" x14ac:dyDescent="0.5">
      <c r="A33" s="26">
        <v>17</v>
      </c>
      <c r="B33" s="36">
        <v>44205</v>
      </c>
      <c r="C33" s="28" t="s">
        <v>24</v>
      </c>
      <c r="D33" s="52" t="s">
        <v>62</v>
      </c>
      <c r="E33" s="52" t="s">
        <v>63</v>
      </c>
      <c r="F33" s="52" t="s">
        <v>27</v>
      </c>
      <c r="G33" s="30">
        <v>40000</v>
      </c>
      <c r="H33" s="31">
        <f t="shared" si="5"/>
        <v>1148</v>
      </c>
      <c r="I33" s="30">
        <f t="shared" si="6"/>
        <v>1216</v>
      </c>
      <c r="J33" s="30">
        <f t="shared" si="7"/>
        <v>37636</v>
      </c>
      <c r="K33" s="53">
        <v>442.85</v>
      </c>
      <c r="L33" s="53"/>
      <c r="M33" s="31"/>
      <c r="N33" s="31"/>
      <c r="O33" s="31">
        <v>25</v>
      </c>
      <c r="P33" s="31">
        <f t="shared" si="8"/>
        <v>2831.85</v>
      </c>
      <c r="Q33" s="31">
        <f t="shared" si="9"/>
        <v>37168.15</v>
      </c>
      <c r="R33" s="32"/>
    </row>
    <row r="34" spans="1:18" ht="37.5" customHeight="1" thickBot="1" x14ac:dyDescent="0.5">
      <c r="A34" s="26">
        <v>18</v>
      </c>
      <c r="B34" s="36">
        <v>44205</v>
      </c>
      <c r="C34" s="28" t="s">
        <v>28</v>
      </c>
      <c r="D34" s="52" t="s">
        <v>64</v>
      </c>
      <c r="E34" s="52" t="s">
        <v>65</v>
      </c>
      <c r="F34" s="52" t="s">
        <v>27</v>
      </c>
      <c r="G34" s="30">
        <v>30000</v>
      </c>
      <c r="H34" s="31">
        <f t="shared" si="5"/>
        <v>861</v>
      </c>
      <c r="I34" s="30">
        <f t="shared" si="6"/>
        <v>912</v>
      </c>
      <c r="J34" s="30">
        <f t="shared" si="7"/>
        <v>28227</v>
      </c>
      <c r="K34" s="53">
        <v>0</v>
      </c>
      <c r="L34" s="53"/>
      <c r="M34" s="31"/>
      <c r="N34" s="31"/>
      <c r="O34" s="31">
        <v>25</v>
      </c>
      <c r="P34" s="31">
        <f t="shared" si="8"/>
        <v>1798</v>
      </c>
      <c r="Q34" s="31">
        <f t="shared" si="9"/>
        <v>28202</v>
      </c>
      <c r="R34" s="32"/>
    </row>
    <row r="35" spans="1:18" ht="37.5" customHeight="1" thickBot="1" x14ac:dyDescent="0.5">
      <c r="A35" s="26">
        <v>19</v>
      </c>
      <c r="B35" s="36" t="s">
        <v>66</v>
      </c>
      <c r="C35" s="28" t="s">
        <v>24</v>
      </c>
      <c r="D35" s="52" t="s">
        <v>67</v>
      </c>
      <c r="E35" s="52" t="s">
        <v>68</v>
      </c>
      <c r="F35" s="52" t="s">
        <v>27</v>
      </c>
      <c r="G35" s="30">
        <v>30000</v>
      </c>
      <c r="H35" s="31">
        <f t="shared" si="5"/>
        <v>861</v>
      </c>
      <c r="I35" s="30">
        <f t="shared" si="6"/>
        <v>912</v>
      </c>
      <c r="J35" s="30">
        <f t="shared" si="7"/>
        <v>28227</v>
      </c>
      <c r="K35" s="53">
        <v>0</v>
      </c>
      <c r="L35" s="53"/>
      <c r="M35" s="31"/>
      <c r="N35" s="31"/>
      <c r="O35" s="31">
        <v>25</v>
      </c>
      <c r="P35" s="31">
        <f t="shared" si="8"/>
        <v>1798</v>
      </c>
      <c r="Q35" s="31">
        <f t="shared" si="9"/>
        <v>28202</v>
      </c>
      <c r="R35" s="32"/>
    </row>
    <row r="36" spans="1:18" ht="37.5" customHeight="1" thickBot="1" x14ac:dyDescent="0.5">
      <c r="A36" s="26">
        <v>20</v>
      </c>
      <c r="B36" s="36">
        <v>44206</v>
      </c>
      <c r="C36" s="28" t="s">
        <v>24</v>
      </c>
      <c r="D36" s="52" t="s">
        <v>69</v>
      </c>
      <c r="E36" s="52" t="s">
        <v>70</v>
      </c>
      <c r="F36" s="52" t="s">
        <v>27</v>
      </c>
      <c r="G36" s="30">
        <v>25000</v>
      </c>
      <c r="H36" s="31">
        <f t="shared" si="5"/>
        <v>717.5</v>
      </c>
      <c r="I36" s="30">
        <f t="shared" si="6"/>
        <v>760</v>
      </c>
      <c r="J36" s="30">
        <f t="shared" si="7"/>
        <v>23522.5</v>
      </c>
      <c r="K36" s="53">
        <v>0</v>
      </c>
      <c r="L36" s="53"/>
      <c r="M36" s="31"/>
      <c r="N36" s="31"/>
      <c r="O36" s="31">
        <v>25</v>
      </c>
      <c r="P36" s="31">
        <f t="shared" si="8"/>
        <v>1502.5</v>
      </c>
      <c r="Q36" s="31">
        <f t="shared" si="9"/>
        <v>23497.5</v>
      </c>
      <c r="R36" s="32"/>
    </row>
    <row r="37" spans="1:18" ht="37.5" customHeight="1" thickBot="1" x14ac:dyDescent="0.5">
      <c r="A37" s="26">
        <v>21</v>
      </c>
      <c r="B37" s="36">
        <v>44206</v>
      </c>
      <c r="C37" s="28" t="s">
        <v>24</v>
      </c>
      <c r="D37" s="52" t="s">
        <v>71</v>
      </c>
      <c r="E37" s="52" t="s">
        <v>70</v>
      </c>
      <c r="F37" s="52" t="s">
        <v>27</v>
      </c>
      <c r="G37" s="30">
        <v>25000</v>
      </c>
      <c r="H37" s="31">
        <f t="shared" si="5"/>
        <v>717.5</v>
      </c>
      <c r="I37" s="30">
        <f t="shared" si="6"/>
        <v>760</v>
      </c>
      <c r="J37" s="30">
        <f t="shared" si="7"/>
        <v>23522.5</v>
      </c>
      <c r="K37" s="53">
        <v>0</v>
      </c>
      <c r="L37" s="53"/>
      <c r="M37" s="31"/>
      <c r="N37" s="31"/>
      <c r="O37" s="31">
        <v>25</v>
      </c>
      <c r="P37" s="31">
        <f t="shared" si="8"/>
        <v>1502.5</v>
      </c>
      <c r="Q37" s="31">
        <f t="shared" si="9"/>
        <v>23497.5</v>
      </c>
      <c r="R37" s="32"/>
    </row>
    <row r="38" spans="1:18" ht="37.5" customHeight="1" thickBot="1" x14ac:dyDescent="0.5">
      <c r="A38" s="26">
        <v>22</v>
      </c>
      <c r="B38" s="36">
        <v>44206</v>
      </c>
      <c r="C38" s="28" t="s">
        <v>24</v>
      </c>
      <c r="D38" s="52" t="s">
        <v>72</v>
      </c>
      <c r="E38" s="52" t="s">
        <v>73</v>
      </c>
      <c r="F38" s="52" t="s">
        <v>27</v>
      </c>
      <c r="G38" s="30">
        <v>30000</v>
      </c>
      <c r="H38" s="31">
        <f t="shared" si="5"/>
        <v>861</v>
      </c>
      <c r="I38" s="30">
        <f t="shared" si="6"/>
        <v>912</v>
      </c>
      <c r="J38" s="30">
        <f t="shared" si="7"/>
        <v>28227</v>
      </c>
      <c r="K38" s="53">
        <v>0</v>
      </c>
      <c r="L38" s="53"/>
      <c r="M38" s="31"/>
      <c r="N38" s="31"/>
      <c r="O38" s="31">
        <v>25</v>
      </c>
      <c r="P38" s="31">
        <f t="shared" si="8"/>
        <v>1798</v>
      </c>
      <c r="Q38" s="31">
        <f t="shared" si="9"/>
        <v>28202</v>
      </c>
      <c r="R38" s="32"/>
    </row>
    <row r="39" spans="1:18" ht="37.5" customHeight="1" thickBot="1" x14ac:dyDescent="0.5">
      <c r="A39" s="26">
        <v>23</v>
      </c>
      <c r="B39" s="36">
        <v>44206</v>
      </c>
      <c r="C39" s="28" t="s">
        <v>28</v>
      </c>
      <c r="D39" s="52" t="s">
        <v>74</v>
      </c>
      <c r="E39" s="52" t="s">
        <v>65</v>
      </c>
      <c r="F39" s="52" t="s">
        <v>27</v>
      </c>
      <c r="G39" s="30">
        <v>30000</v>
      </c>
      <c r="H39" s="31">
        <f t="shared" si="5"/>
        <v>861</v>
      </c>
      <c r="I39" s="30">
        <f t="shared" si="6"/>
        <v>912</v>
      </c>
      <c r="J39" s="30">
        <f t="shared" si="7"/>
        <v>28227</v>
      </c>
      <c r="K39" s="53">
        <v>0</v>
      </c>
      <c r="L39" s="53"/>
      <c r="M39" s="31"/>
      <c r="N39" s="31"/>
      <c r="O39" s="31">
        <v>25</v>
      </c>
      <c r="P39" s="31">
        <f t="shared" si="8"/>
        <v>1798</v>
      </c>
      <c r="Q39" s="31">
        <f t="shared" si="9"/>
        <v>28202</v>
      </c>
      <c r="R39" s="32"/>
    </row>
    <row r="40" spans="1:18" ht="37.5" customHeight="1" thickBot="1" x14ac:dyDescent="0.45">
      <c r="A40" s="26">
        <v>24</v>
      </c>
      <c r="B40" s="36">
        <v>44206</v>
      </c>
      <c r="C40" s="28" t="s">
        <v>24</v>
      </c>
      <c r="D40" s="52" t="s">
        <v>75</v>
      </c>
      <c r="E40" s="52" t="s">
        <v>76</v>
      </c>
      <c r="F40" s="52" t="s">
        <v>27</v>
      </c>
      <c r="G40" s="30">
        <v>30000</v>
      </c>
      <c r="H40" s="31">
        <f t="shared" si="5"/>
        <v>861</v>
      </c>
      <c r="I40" s="30">
        <f t="shared" si="6"/>
        <v>912</v>
      </c>
      <c r="J40" s="30">
        <f t="shared" si="7"/>
        <v>28227</v>
      </c>
      <c r="K40" s="53">
        <v>0</v>
      </c>
      <c r="L40" s="53"/>
      <c r="M40" s="31"/>
      <c r="N40" s="31"/>
      <c r="O40" s="31">
        <v>25</v>
      </c>
      <c r="P40" s="31">
        <f t="shared" si="8"/>
        <v>1798</v>
      </c>
      <c r="Q40" s="31">
        <f t="shared" si="9"/>
        <v>28202</v>
      </c>
      <c r="R40" s="32"/>
    </row>
    <row r="41" spans="1:18" ht="37.5" customHeight="1" thickBot="1" x14ac:dyDescent="0.45">
      <c r="A41" s="26">
        <v>25</v>
      </c>
      <c r="B41" s="36">
        <v>44206</v>
      </c>
      <c r="C41" s="28" t="s">
        <v>28</v>
      </c>
      <c r="D41" s="52" t="s">
        <v>77</v>
      </c>
      <c r="E41" s="52" t="s">
        <v>65</v>
      </c>
      <c r="F41" s="52" t="s">
        <v>27</v>
      </c>
      <c r="G41" s="30">
        <v>30000</v>
      </c>
      <c r="H41" s="31">
        <f t="shared" si="5"/>
        <v>861</v>
      </c>
      <c r="I41" s="30">
        <f t="shared" si="6"/>
        <v>912</v>
      </c>
      <c r="J41" s="30">
        <f t="shared" si="7"/>
        <v>28227</v>
      </c>
      <c r="K41" s="53">
        <v>0</v>
      </c>
      <c r="L41" s="53"/>
      <c r="M41" s="31"/>
      <c r="N41" s="31"/>
      <c r="O41" s="31">
        <v>25</v>
      </c>
      <c r="P41" s="31">
        <f t="shared" si="8"/>
        <v>1798</v>
      </c>
      <c r="Q41" s="31">
        <f t="shared" si="9"/>
        <v>28202</v>
      </c>
      <c r="R41" s="32"/>
    </row>
    <row r="42" spans="1:18" ht="37.5" customHeight="1" thickBot="1" x14ac:dyDescent="0.5">
      <c r="A42" s="26">
        <v>26</v>
      </c>
      <c r="B42" s="36">
        <v>44206</v>
      </c>
      <c r="C42" s="28" t="s">
        <v>28</v>
      </c>
      <c r="D42" s="52" t="s">
        <v>78</v>
      </c>
      <c r="E42" s="52" t="s">
        <v>65</v>
      </c>
      <c r="F42" s="52" t="s">
        <v>27</v>
      </c>
      <c r="G42" s="30">
        <v>30000</v>
      </c>
      <c r="H42" s="31">
        <f t="shared" si="5"/>
        <v>861</v>
      </c>
      <c r="I42" s="30">
        <f t="shared" si="6"/>
        <v>912</v>
      </c>
      <c r="J42" s="30">
        <f t="shared" si="7"/>
        <v>28227</v>
      </c>
      <c r="K42" s="53">
        <v>0</v>
      </c>
      <c r="L42" s="53"/>
      <c r="M42" s="31"/>
      <c r="N42" s="31"/>
      <c r="O42" s="31">
        <v>25</v>
      </c>
      <c r="P42" s="31">
        <f t="shared" si="8"/>
        <v>1798</v>
      </c>
      <c r="Q42" s="31">
        <f t="shared" si="9"/>
        <v>28202</v>
      </c>
      <c r="R42" s="32"/>
    </row>
    <row r="43" spans="1:18" ht="37.5" customHeight="1" thickBot="1" x14ac:dyDescent="0.5">
      <c r="A43" s="26">
        <v>27</v>
      </c>
      <c r="B43" s="36" t="s">
        <v>79</v>
      </c>
      <c r="C43" s="28" t="s">
        <v>24</v>
      </c>
      <c r="D43" s="52" t="s">
        <v>80</v>
      </c>
      <c r="E43" s="52" t="s">
        <v>68</v>
      </c>
      <c r="F43" s="52" t="s">
        <v>27</v>
      </c>
      <c r="G43" s="30">
        <v>30000</v>
      </c>
      <c r="H43" s="31">
        <f t="shared" si="5"/>
        <v>861</v>
      </c>
      <c r="I43" s="30">
        <f t="shared" si="6"/>
        <v>912</v>
      </c>
      <c r="J43" s="30">
        <f t="shared" si="7"/>
        <v>28227</v>
      </c>
      <c r="K43" s="53">
        <v>0</v>
      </c>
      <c r="L43" s="53"/>
      <c r="M43" s="31"/>
      <c r="N43" s="31"/>
      <c r="O43" s="31">
        <v>25</v>
      </c>
      <c r="P43" s="31">
        <f t="shared" si="8"/>
        <v>1798</v>
      </c>
      <c r="Q43" s="31">
        <f t="shared" si="9"/>
        <v>28202</v>
      </c>
      <c r="R43" s="32"/>
    </row>
    <row r="44" spans="1:18" ht="37.5" customHeight="1" thickBot="1" x14ac:dyDescent="0.5">
      <c r="A44" s="26">
        <v>28</v>
      </c>
      <c r="B44" s="36" t="s">
        <v>79</v>
      </c>
      <c r="C44" s="28" t="s">
        <v>24</v>
      </c>
      <c r="D44" s="52" t="s">
        <v>81</v>
      </c>
      <c r="E44" s="52" t="s">
        <v>68</v>
      </c>
      <c r="F44" s="52" t="s">
        <v>27</v>
      </c>
      <c r="G44" s="30">
        <v>30000</v>
      </c>
      <c r="H44" s="31">
        <f t="shared" si="5"/>
        <v>861</v>
      </c>
      <c r="I44" s="30">
        <f t="shared" si="6"/>
        <v>912</v>
      </c>
      <c r="J44" s="30">
        <f t="shared" si="7"/>
        <v>28227</v>
      </c>
      <c r="K44" s="53">
        <v>0</v>
      </c>
      <c r="L44" s="53"/>
      <c r="M44" s="31"/>
      <c r="N44" s="31"/>
      <c r="O44" s="31">
        <v>25</v>
      </c>
      <c r="P44" s="31">
        <f t="shared" si="8"/>
        <v>1798</v>
      </c>
      <c r="Q44" s="31">
        <f t="shared" si="9"/>
        <v>28202</v>
      </c>
      <c r="R44" s="32"/>
    </row>
    <row r="45" spans="1:18" ht="37.5" customHeight="1" thickBot="1" x14ac:dyDescent="0.5">
      <c r="A45" s="26">
        <v>29</v>
      </c>
      <c r="B45" s="36">
        <v>44872</v>
      </c>
      <c r="C45" s="28" t="s">
        <v>24</v>
      </c>
      <c r="D45" s="52" t="s">
        <v>82</v>
      </c>
      <c r="E45" s="52" t="s">
        <v>65</v>
      </c>
      <c r="F45" s="52" t="s">
        <v>27</v>
      </c>
      <c r="G45" s="30">
        <v>30000</v>
      </c>
      <c r="H45" s="31">
        <f t="shared" si="5"/>
        <v>861</v>
      </c>
      <c r="I45" s="30">
        <f t="shared" si="6"/>
        <v>912</v>
      </c>
      <c r="J45" s="30">
        <f t="shared" si="7"/>
        <v>28227</v>
      </c>
      <c r="K45" s="53">
        <v>0</v>
      </c>
      <c r="L45" s="53"/>
      <c r="M45" s="31"/>
      <c r="N45" s="31"/>
      <c r="O45" s="31">
        <v>25</v>
      </c>
      <c r="P45" s="31">
        <f t="shared" si="8"/>
        <v>1798</v>
      </c>
      <c r="Q45" s="31">
        <f t="shared" si="9"/>
        <v>28202</v>
      </c>
      <c r="R45" s="32"/>
    </row>
    <row r="46" spans="1:18" ht="37.5" customHeight="1" thickBot="1" x14ac:dyDescent="0.5">
      <c r="A46" s="26">
        <v>30</v>
      </c>
      <c r="B46" s="36">
        <v>44565</v>
      </c>
      <c r="C46" s="28" t="s">
        <v>24</v>
      </c>
      <c r="D46" s="52" t="s">
        <v>83</v>
      </c>
      <c r="E46" s="52" t="s">
        <v>68</v>
      </c>
      <c r="F46" s="52" t="s">
        <v>27</v>
      </c>
      <c r="G46" s="30">
        <v>30000</v>
      </c>
      <c r="H46" s="31">
        <f t="shared" si="5"/>
        <v>861</v>
      </c>
      <c r="I46" s="30">
        <f t="shared" si="6"/>
        <v>912</v>
      </c>
      <c r="J46" s="30">
        <f t="shared" si="7"/>
        <v>28227</v>
      </c>
      <c r="K46" s="53">
        <v>0</v>
      </c>
      <c r="L46" s="53"/>
      <c r="M46" s="31"/>
      <c r="N46" s="31"/>
      <c r="O46" s="31">
        <v>25</v>
      </c>
      <c r="P46" s="31">
        <f t="shared" si="8"/>
        <v>1798</v>
      </c>
      <c r="Q46" s="31">
        <f t="shared" si="9"/>
        <v>28202</v>
      </c>
      <c r="R46" s="32"/>
    </row>
    <row r="47" spans="1:18" ht="37.5" customHeight="1" thickBot="1" x14ac:dyDescent="0.5">
      <c r="A47" s="26">
        <v>31</v>
      </c>
      <c r="B47" s="36">
        <v>44566</v>
      </c>
      <c r="C47" s="28" t="s">
        <v>24</v>
      </c>
      <c r="D47" s="52" t="s">
        <v>84</v>
      </c>
      <c r="E47" s="52" t="s">
        <v>68</v>
      </c>
      <c r="F47" s="52" t="s">
        <v>27</v>
      </c>
      <c r="G47" s="30">
        <v>30000</v>
      </c>
      <c r="H47" s="31">
        <f t="shared" si="5"/>
        <v>861</v>
      </c>
      <c r="I47" s="30">
        <f t="shared" si="6"/>
        <v>912</v>
      </c>
      <c r="J47" s="30">
        <f t="shared" si="7"/>
        <v>28227</v>
      </c>
      <c r="K47" s="53">
        <v>0</v>
      </c>
      <c r="L47" s="53"/>
      <c r="M47" s="31"/>
      <c r="N47" s="31"/>
      <c r="O47" s="31">
        <v>25</v>
      </c>
      <c r="P47" s="31">
        <f t="shared" si="8"/>
        <v>1798</v>
      </c>
      <c r="Q47" s="31">
        <f t="shared" si="9"/>
        <v>28202</v>
      </c>
      <c r="R47" s="32"/>
    </row>
    <row r="48" spans="1:18" ht="37.5" customHeight="1" thickBot="1" x14ac:dyDescent="0.5">
      <c r="A48" s="26">
        <v>32</v>
      </c>
      <c r="B48" s="36">
        <v>44566</v>
      </c>
      <c r="C48" s="28" t="s">
        <v>28</v>
      </c>
      <c r="D48" s="52" t="s">
        <v>85</v>
      </c>
      <c r="E48" s="52" t="s">
        <v>65</v>
      </c>
      <c r="F48" s="52" t="s">
        <v>27</v>
      </c>
      <c r="G48" s="30">
        <v>30000</v>
      </c>
      <c r="H48" s="31">
        <f t="shared" si="5"/>
        <v>861</v>
      </c>
      <c r="I48" s="30">
        <f t="shared" si="6"/>
        <v>912</v>
      </c>
      <c r="J48" s="30">
        <f t="shared" si="7"/>
        <v>28227</v>
      </c>
      <c r="K48" s="53">
        <v>0</v>
      </c>
      <c r="L48" s="53"/>
      <c r="M48" s="31"/>
      <c r="N48" s="31"/>
      <c r="O48" s="31">
        <v>25</v>
      </c>
      <c r="P48" s="31">
        <f t="shared" si="8"/>
        <v>1798</v>
      </c>
      <c r="Q48" s="31">
        <f t="shared" si="9"/>
        <v>28202</v>
      </c>
      <c r="R48" s="32"/>
    </row>
    <row r="49" spans="1:19" ht="49.15" customHeight="1" thickBot="1" x14ac:dyDescent="0.5">
      <c r="A49" s="55"/>
      <c r="B49" s="86" t="s">
        <v>45</v>
      </c>
      <c r="C49" s="87" t="s">
        <v>86</v>
      </c>
      <c r="D49" s="87"/>
      <c r="E49" s="88"/>
      <c r="F49" s="56"/>
      <c r="G49" s="57">
        <f>SUM(G26:G48)</f>
        <v>760000</v>
      </c>
      <c r="H49" s="57">
        <f>SUM(H26:H48)</f>
        <v>21812</v>
      </c>
      <c r="I49" s="57">
        <f>SUM(I26:I48)</f>
        <v>23104</v>
      </c>
      <c r="J49" s="57">
        <f>SUM(J26:J48)</f>
        <v>715084</v>
      </c>
      <c r="K49" s="57">
        <f>SUM(K26:K48)</f>
        <v>6669.01</v>
      </c>
      <c r="L49" s="57"/>
      <c r="M49" s="57">
        <f>SUM(M26:M48)</f>
        <v>0</v>
      </c>
      <c r="N49" s="57">
        <f>SUM(N26:N48)</f>
        <v>0</v>
      </c>
      <c r="O49" s="57">
        <f>SUM(O26:O48)</f>
        <v>575</v>
      </c>
      <c r="P49" s="57">
        <f>SUM(P26:P48)</f>
        <v>52160.009999999995</v>
      </c>
      <c r="Q49" s="57">
        <f>SUM(Q26:Q48)</f>
        <v>707839.99</v>
      </c>
      <c r="R49" s="32"/>
    </row>
    <row r="50" spans="1:19" ht="37.5" customHeight="1" x14ac:dyDescent="0.25">
      <c r="A50" s="89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89"/>
      <c r="R50" s="32"/>
    </row>
    <row r="51" spans="1:19" ht="37.5" customHeight="1" thickBot="1" x14ac:dyDescent="0.3">
      <c r="A51" s="90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0"/>
      <c r="R51" s="32"/>
    </row>
    <row r="52" spans="1:19" ht="49.9" customHeight="1" thickBot="1" x14ac:dyDescent="0.5">
      <c r="A52" s="55"/>
      <c r="B52" s="86" t="s">
        <v>87</v>
      </c>
      <c r="C52" s="87"/>
      <c r="D52" s="87"/>
      <c r="E52" s="88"/>
      <c r="F52" s="58"/>
      <c r="G52" s="57">
        <f>G49+G23</f>
        <v>2475000</v>
      </c>
      <c r="H52" s="57">
        <f>H49+H23</f>
        <v>67417.448000000004</v>
      </c>
      <c r="I52" s="57">
        <f>I49+I23</f>
        <v>61896.224000000002</v>
      </c>
      <c r="J52" s="57">
        <f>J49+J23</f>
        <v>2345686.3279999997</v>
      </c>
      <c r="K52" s="57">
        <f>K49+K23</f>
        <v>287699.13999999996</v>
      </c>
      <c r="L52" s="57"/>
      <c r="M52" s="57">
        <f>M49+M23</f>
        <v>0</v>
      </c>
      <c r="N52" s="57">
        <f>N49+N23</f>
        <v>0</v>
      </c>
      <c r="O52" s="57">
        <f>O49+O23</f>
        <v>800</v>
      </c>
      <c r="P52" s="57">
        <f>P49+P23</f>
        <v>417812.81200000003</v>
      </c>
      <c r="Q52" s="57">
        <f>Q49+Q23</f>
        <v>2057187.1879999998</v>
      </c>
      <c r="R52" s="32"/>
    </row>
    <row r="53" spans="1:19" ht="37.5" customHeight="1" x14ac:dyDescent="0.35">
      <c r="C53" s="3"/>
      <c r="D53" s="59"/>
      <c r="E53" s="3"/>
      <c r="F53" s="3"/>
      <c r="G53" s="3"/>
      <c r="H53" s="3"/>
      <c r="I53" s="3"/>
      <c r="J53" s="3"/>
      <c r="K53" s="3"/>
      <c r="L53" s="3"/>
      <c r="M53" s="3"/>
      <c r="N53" s="3"/>
      <c r="O53" s="60"/>
      <c r="P53" s="3"/>
      <c r="Q53" s="3"/>
      <c r="R53" s="45"/>
    </row>
    <row r="54" spans="1:19" ht="37.5" customHeight="1" x14ac:dyDescent="0.4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5"/>
    </row>
    <row r="55" spans="1:19" ht="37.5" customHeight="1" x14ac:dyDescent="0.5">
      <c r="C55" s="3"/>
      <c r="D55" s="3"/>
      <c r="E55" s="3"/>
      <c r="F55" s="3"/>
      <c r="G55" s="8"/>
      <c r="H55" s="9"/>
      <c r="I55" s="3"/>
      <c r="J55" s="3"/>
      <c r="K55" s="61"/>
      <c r="L55" s="61"/>
      <c r="M55" s="61"/>
      <c r="N55" s="61"/>
      <c r="O55" s="62"/>
      <c r="P55" s="3"/>
      <c r="Q55" s="63"/>
      <c r="R55" s="45"/>
    </row>
    <row r="56" spans="1:19" ht="48" customHeight="1" x14ac:dyDescent="0.3">
      <c r="C56" s="3"/>
      <c r="D56" s="3"/>
      <c r="E56" s="64" t="s">
        <v>88</v>
      </c>
      <c r="H56" s="3"/>
      <c r="I56" s="85" t="s">
        <v>89</v>
      </c>
      <c r="J56" s="85"/>
      <c r="K56" s="85"/>
      <c r="L56" s="64"/>
      <c r="M56" s="3"/>
      <c r="N56" s="3"/>
      <c r="O56" s="3"/>
      <c r="P56" s="62"/>
      <c r="Q56" s="3"/>
      <c r="R56" s="65"/>
      <c r="S56" s="45"/>
    </row>
    <row r="57" spans="1:19" ht="50.45" customHeight="1" x14ac:dyDescent="0.3">
      <c r="D57" s="66"/>
      <c r="E57" s="64" t="s">
        <v>90</v>
      </c>
      <c r="H57" s="67"/>
      <c r="I57" s="85" t="s">
        <v>91</v>
      </c>
      <c r="J57" s="85"/>
      <c r="K57" s="85"/>
      <c r="L57" s="64"/>
      <c r="M57" s="68"/>
      <c r="N57" s="69"/>
      <c r="O57" s="3"/>
      <c r="P57" s="3"/>
      <c r="Q57" s="3"/>
      <c r="R57" s="45"/>
    </row>
    <row r="58" spans="1:19" ht="37.5" customHeight="1" x14ac:dyDescent="0.5">
      <c r="C58" s="70"/>
      <c r="D58" s="71"/>
      <c r="E58" s="71"/>
      <c r="F58" s="71"/>
      <c r="G58" s="72"/>
      <c r="R58" s="45"/>
    </row>
    <row r="59" spans="1:19" ht="37.5" customHeight="1" x14ac:dyDescent="0.5">
      <c r="C59" s="70"/>
      <c r="D59" s="71"/>
      <c r="E59" s="73"/>
      <c r="F59" s="73"/>
      <c r="G59" s="74"/>
      <c r="R59" s="45"/>
    </row>
    <row r="60" spans="1:19" ht="37.5" customHeight="1" x14ac:dyDescent="0.5">
      <c r="C60" s="70"/>
      <c r="D60" s="75"/>
      <c r="E60" s="70"/>
      <c r="F60" s="70"/>
      <c r="G60" s="72"/>
      <c r="R60" s="45"/>
    </row>
    <row r="61" spans="1:19" ht="37.5" customHeight="1" x14ac:dyDescent="0.5">
      <c r="C61" s="70"/>
      <c r="D61" s="66"/>
      <c r="E61" s="66"/>
      <c r="F61" s="66"/>
      <c r="G61" s="66"/>
      <c r="H61" s="66"/>
      <c r="I61" s="66"/>
      <c r="J61" s="66"/>
      <c r="K61" s="66"/>
      <c r="L61" s="66"/>
      <c r="M61" s="76"/>
      <c r="N61" s="68"/>
      <c r="R61" s="45"/>
    </row>
    <row r="62" spans="1:19" ht="37.5" customHeight="1" x14ac:dyDescent="0.5">
      <c r="C62" s="70"/>
      <c r="D62" s="71"/>
      <c r="E62" s="71"/>
      <c r="F62" s="71"/>
      <c r="G62" s="77"/>
      <c r="H62" s="66"/>
      <c r="I62" s="66"/>
      <c r="J62" s="66"/>
      <c r="K62" s="66"/>
      <c r="L62" s="66"/>
      <c r="M62" s="76"/>
      <c r="N62" s="68"/>
      <c r="R62" s="45"/>
    </row>
    <row r="63" spans="1:19" ht="37.5" customHeight="1" x14ac:dyDescent="0.5">
      <c r="C63" s="70"/>
      <c r="D63" s="71"/>
      <c r="E63" s="71"/>
      <c r="F63" s="71"/>
      <c r="G63" s="77"/>
      <c r="H63" s="66"/>
      <c r="I63" s="66"/>
      <c r="J63" s="66"/>
      <c r="K63" s="66"/>
      <c r="L63" s="66"/>
      <c r="M63" s="76"/>
      <c r="N63" s="68"/>
      <c r="R63" s="45"/>
    </row>
    <row r="64" spans="1:19" ht="37.5" customHeight="1" x14ac:dyDescent="0.5">
      <c r="C64" s="70"/>
      <c r="D64" s="71"/>
      <c r="E64" s="71"/>
      <c r="F64" s="71"/>
      <c r="G64" s="66"/>
      <c r="R64" s="45"/>
    </row>
    <row r="65" spans="3:18" ht="37.5" customHeight="1" x14ac:dyDescent="0.5">
      <c r="C65" s="78"/>
      <c r="D65" s="66"/>
      <c r="E65" s="66"/>
      <c r="F65" s="66"/>
      <c r="G65" s="66"/>
      <c r="R65" s="45"/>
    </row>
    <row r="66" spans="3:18" ht="30.75" x14ac:dyDescent="0.4">
      <c r="C66" s="71"/>
      <c r="D66" s="78"/>
      <c r="E66" s="73"/>
      <c r="F66" s="73"/>
      <c r="G66" s="79"/>
    </row>
    <row r="67" spans="3:18" ht="47.25" customHeight="1" x14ac:dyDescent="0.4">
      <c r="C67" s="66"/>
      <c r="D67" s="71"/>
      <c r="E67" s="79"/>
      <c r="F67" s="79"/>
      <c r="G67" s="77"/>
    </row>
    <row r="68" spans="3:18" ht="30.75" x14ac:dyDescent="0.4">
      <c r="C68" s="66"/>
      <c r="D68" s="71"/>
      <c r="E68" s="79"/>
      <c r="F68" s="79"/>
      <c r="G68" s="77"/>
    </row>
    <row r="69" spans="3:18" ht="30.75" x14ac:dyDescent="0.4">
      <c r="C69" s="78"/>
      <c r="D69" s="78"/>
      <c r="E69" s="73"/>
      <c r="F69" s="73"/>
      <c r="G69" s="79"/>
    </row>
    <row r="70" spans="3:18" ht="30.75" x14ac:dyDescent="0.4">
      <c r="C70" s="71"/>
      <c r="D70" s="79"/>
      <c r="E70" s="77"/>
      <c r="F70" s="77"/>
      <c r="G70" s="76"/>
    </row>
    <row r="71" spans="3:18" ht="30.75" x14ac:dyDescent="0.4">
      <c r="C71" s="70"/>
      <c r="D71" s="66"/>
      <c r="E71" s="66"/>
      <c r="F71" s="66"/>
      <c r="G71" s="80"/>
    </row>
    <row r="72" spans="3:18" ht="30.75" x14ac:dyDescent="0.4">
      <c r="C72" s="70"/>
      <c r="D72" s="70"/>
      <c r="E72" s="70"/>
      <c r="F72" s="70"/>
      <c r="G72" s="81"/>
    </row>
    <row r="73" spans="3:18" ht="29.25" x14ac:dyDescent="0.25">
      <c r="C73" s="66"/>
      <c r="D73" s="66"/>
      <c r="E73" s="66"/>
      <c r="F73" s="66"/>
      <c r="G73" s="76"/>
    </row>
    <row r="74" spans="3:18" ht="30.75" x14ac:dyDescent="0.4">
      <c r="C74" s="71"/>
      <c r="D74" s="79"/>
      <c r="E74" s="77"/>
      <c r="F74" s="77"/>
      <c r="G74" s="68"/>
    </row>
    <row r="75" spans="3:18" ht="30.75" x14ac:dyDescent="0.35">
      <c r="C75" s="82"/>
      <c r="D75" s="79"/>
      <c r="E75" s="83"/>
      <c r="F75" s="83"/>
      <c r="G75" s="68"/>
    </row>
    <row r="76" spans="3:18" ht="30.75" x14ac:dyDescent="0.4">
      <c r="C76" s="71"/>
      <c r="D76" s="67"/>
      <c r="E76" s="84"/>
      <c r="F76" s="84"/>
      <c r="G76" s="76"/>
    </row>
    <row r="77" spans="3:18" ht="36" customHeight="1" x14ac:dyDescent="0.4">
      <c r="C77" s="70"/>
      <c r="E77" s="84"/>
      <c r="F77" s="84"/>
    </row>
    <row r="78" spans="3:18" ht="37.5" customHeight="1" x14ac:dyDescent="0.25">
      <c r="C78" s="66"/>
      <c r="D78" s="66"/>
      <c r="E78" s="80"/>
      <c r="F78" s="80"/>
      <c r="G78" s="76"/>
    </row>
    <row r="79" spans="3:18" ht="30.75" x14ac:dyDescent="0.4">
      <c r="C79" s="70"/>
      <c r="D79" s="70"/>
      <c r="E79" s="70"/>
      <c r="F79" s="70"/>
      <c r="G79" s="70"/>
    </row>
  </sheetData>
  <protectedRanges>
    <protectedRange sqref="C14" name="Data_7_1_1"/>
  </protectedRanges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3:E23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JULIO 2023 </vt:lpstr>
      <vt:lpstr>'NOMINA  FIJOS JULIO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dcterms:created xsi:type="dcterms:W3CDTF">2023-07-26T13:46:49Z</dcterms:created>
  <dcterms:modified xsi:type="dcterms:W3CDTF">2023-07-26T14:08:38Z</dcterms:modified>
</cp:coreProperties>
</file>